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1" activeTab="1"/>
  </bookViews>
  <sheets>
    <sheet name="Nómina Fijos Junio" sheetId="19" state="hidden" r:id="rId1"/>
    <sheet name="Nomina Seguridad Enero 2023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1">'Nomina Seguridad Enero 2023'!$A$1:$O$122</definedName>
    <definedName name="_xlnm.Print_Area" localSheetId="3">'Nomina Temporal Junio '!$B$1:$R$88</definedName>
    <definedName name="_xlnm.Database">Table1[#All]</definedName>
    <definedName name="_xlnm.Print_Titles" localSheetId="1">'Nomina Seguridad Enero 2023'!$1:$6</definedName>
  </definedNames>
  <calcPr calcId="162913"/>
</workbook>
</file>

<file path=xl/calcChain.xml><?xml version="1.0" encoding="utf-8"?>
<calcChain xmlns="http://schemas.openxmlformats.org/spreadsheetml/2006/main">
  <c r="P95" i="18" l="1"/>
  <c r="O95" i="18"/>
  <c r="M95" i="18"/>
  <c r="K95" i="18"/>
  <c r="P94" i="18"/>
  <c r="O94" i="18"/>
  <c r="M94" i="18"/>
  <c r="K94" i="18"/>
  <c r="P93" i="18"/>
  <c r="O93" i="18"/>
  <c r="M93" i="18"/>
  <c r="K93" i="18"/>
  <c r="P92" i="18"/>
  <c r="O92" i="18"/>
  <c r="M92" i="18"/>
  <c r="K92" i="18"/>
  <c r="P91" i="18"/>
  <c r="O91" i="18"/>
  <c r="M91" i="18"/>
  <c r="K91" i="18"/>
  <c r="P90" i="18"/>
  <c r="O90" i="18"/>
  <c r="M90" i="18"/>
  <c r="K90" i="18"/>
  <c r="P89" i="18"/>
  <c r="O89" i="18"/>
  <c r="M89" i="18"/>
  <c r="K89" i="18"/>
  <c r="P88" i="18"/>
  <c r="O88" i="18"/>
  <c r="M88" i="18"/>
  <c r="K88" i="18"/>
  <c r="P87" i="18"/>
  <c r="O87" i="18"/>
  <c r="M87" i="18"/>
  <c r="K87" i="18"/>
  <c r="P86" i="18"/>
  <c r="O86" i="18"/>
  <c r="K86" i="18"/>
  <c r="P85" i="18"/>
  <c r="O85" i="18"/>
  <c r="M85" i="18"/>
  <c r="K85" i="18"/>
  <c r="P84" i="18"/>
  <c r="O84" i="18"/>
  <c r="M84" i="18"/>
  <c r="K84" i="18"/>
  <c r="P83" i="18"/>
  <c r="O83" i="18"/>
  <c r="M83" i="18"/>
  <c r="K83" i="18"/>
  <c r="P82" i="18"/>
  <c r="O82" i="18"/>
  <c r="M82" i="18"/>
  <c r="K82" i="18"/>
  <c r="P81" i="18"/>
  <c r="O81" i="18"/>
  <c r="M81" i="18"/>
  <c r="K81" i="18"/>
  <c r="P80" i="18"/>
  <c r="O80" i="18"/>
  <c r="M80" i="18"/>
  <c r="K80" i="18"/>
  <c r="P79" i="18"/>
  <c r="O79" i="18"/>
  <c r="M79" i="18"/>
  <c r="K79" i="18"/>
  <c r="P78" i="18"/>
  <c r="O78" i="18"/>
  <c r="M78" i="18"/>
  <c r="K78" i="18"/>
  <c r="P77" i="18"/>
  <c r="O77" i="18"/>
  <c r="M77" i="18"/>
  <c r="K77" i="18"/>
  <c r="P76" i="18"/>
  <c r="O76" i="18"/>
  <c r="M76" i="18"/>
  <c r="K76" i="18"/>
  <c r="P75" i="18"/>
  <c r="O75" i="18"/>
  <c r="M75" i="18"/>
  <c r="K75" i="18"/>
  <c r="P74" i="18"/>
  <c r="O74" i="18"/>
  <c r="M74" i="18"/>
  <c r="K74" i="18"/>
  <c r="P73" i="18"/>
  <c r="O73" i="18"/>
  <c r="M73" i="18"/>
  <c r="K73" i="18"/>
  <c r="P72" i="18"/>
  <c r="O72" i="18"/>
  <c r="M72" i="18"/>
  <c r="K72" i="18"/>
  <c r="P71" i="18"/>
  <c r="O71" i="18"/>
  <c r="M71" i="18"/>
  <c r="K71" i="18"/>
  <c r="P70" i="18"/>
  <c r="O70" i="18"/>
  <c r="K70" i="18"/>
  <c r="P69" i="18"/>
  <c r="O69" i="18"/>
  <c r="M69" i="18"/>
  <c r="K69" i="18"/>
  <c r="P68" i="18"/>
  <c r="O68" i="18"/>
  <c r="M68" i="18"/>
  <c r="K68" i="18"/>
  <c r="P67" i="18"/>
  <c r="O67" i="18"/>
  <c r="M67" i="18"/>
  <c r="K67" i="18"/>
  <c r="P66" i="18"/>
  <c r="O66" i="18"/>
  <c r="M66" i="18"/>
  <c r="K66" i="18"/>
  <c r="P65" i="18"/>
  <c r="O65" i="18"/>
  <c r="M65" i="18"/>
  <c r="K65" i="18"/>
  <c r="P64" i="18"/>
  <c r="O64" i="18"/>
  <c r="M64" i="18"/>
  <c r="K64" i="18"/>
  <c r="P63" i="18"/>
  <c r="O63" i="18"/>
  <c r="M63" i="18"/>
  <c r="K63" i="18"/>
  <c r="P62" i="18"/>
  <c r="O62" i="18"/>
  <c r="M62" i="18"/>
  <c r="K62" i="18"/>
  <c r="P61" i="18"/>
  <c r="O61" i="18"/>
  <c r="M61" i="18"/>
  <c r="K61" i="18"/>
  <c r="P60" i="18"/>
  <c r="O60" i="18"/>
  <c r="M60" i="18"/>
  <c r="K60" i="18"/>
  <c r="P59" i="18"/>
  <c r="O59" i="18"/>
  <c r="M59" i="18"/>
  <c r="K59" i="18"/>
  <c r="P58" i="18"/>
  <c r="O58" i="18"/>
  <c r="M58" i="18"/>
  <c r="K58" i="18"/>
  <c r="P57" i="18"/>
  <c r="O57" i="18"/>
  <c r="M57" i="18"/>
  <c r="K57" i="18"/>
  <c r="P56" i="18"/>
  <c r="O56" i="18"/>
  <c r="M56" i="18"/>
  <c r="K56" i="18"/>
  <c r="P55" i="18"/>
  <c r="O55" i="18"/>
  <c r="M55" i="18"/>
  <c r="K55" i="18"/>
  <c r="P54" i="18"/>
  <c r="O54" i="18"/>
  <c r="M54" i="18"/>
  <c r="K54" i="18"/>
  <c r="P53" i="18"/>
  <c r="O53" i="18"/>
  <c r="M53" i="18"/>
  <c r="K53" i="18"/>
  <c r="P52" i="18"/>
  <c r="O52" i="18"/>
  <c r="M52" i="18"/>
  <c r="K52" i="18"/>
  <c r="P51" i="18"/>
  <c r="O51" i="18"/>
  <c r="M51" i="18"/>
  <c r="K51" i="18"/>
  <c r="P50" i="18"/>
  <c r="O50" i="18"/>
  <c r="M50" i="18"/>
  <c r="K50" i="18"/>
  <c r="P49" i="18"/>
  <c r="O49" i="18"/>
  <c r="M49" i="18"/>
  <c r="K49" i="18"/>
  <c r="P48" i="18"/>
  <c r="O48" i="18"/>
  <c r="M48" i="18"/>
  <c r="K48" i="18"/>
  <c r="P47" i="18"/>
  <c r="O47" i="18"/>
  <c r="M47" i="18"/>
  <c r="K47" i="18"/>
  <c r="P46" i="18"/>
  <c r="O46" i="18"/>
  <c r="M46" i="18"/>
  <c r="K46" i="18"/>
  <c r="P45" i="18"/>
  <c r="O45" i="18"/>
  <c r="M45" i="18"/>
  <c r="K45" i="18"/>
  <c r="P44" i="18"/>
  <c r="O44" i="18"/>
  <c r="M44" i="18"/>
  <c r="K44" i="18"/>
  <c r="P43" i="18"/>
  <c r="O43" i="18"/>
  <c r="M43" i="18"/>
  <c r="K43" i="18"/>
  <c r="P42" i="18"/>
  <c r="O42" i="18"/>
  <c r="M42" i="18"/>
  <c r="K42" i="18"/>
  <c r="P41" i="18"/>
  <c r="O41" i="18"/>
  <c r="M41" i="18"/>
  <c r="K41" i="18"/>
  <c r="P40" i="18"/>
  <c r="O40" i="18"/>
  <c r="M40" i="18"/>
  <c r="K40" i="18"/>
  <c r="P39" i="18"/>
  <c r="O39" i="18"/>
  <c r="M39" i="18"/>
  <c r="K39" i="18"/>
  <c r="P38" i="18"/>
  <c r="O38" i="18"/>
  <c r="M38" i="18"/>
  <c r="K38" i="18"/>
  <c r="P37" i="18"/>
  <c r="O37" i="18"/>
  <c r="M37" i="18"/>
  <c r="K37" i="18"/>
  <c r="P36" i="18"/>
  <c r="O36" i="18"/>
  <c r="M36" i="18"/>
  <c r="K36" i="18"/>
  <c r="P35" i="18"/>
  <c r="O35" i="18"/>
  <c r="M35" i="18"/>
  <c r="K35" i="18"/>
  <c r="P34" i="18"/>
  <c r="O34" i="18"/>
  <c r="M34" i="18"/>
  <c r="K34" i="18"/>
  <c r="P33" i="18"/>
  <c r="O33" i="18"/>
  <c r="M33" i="18"/>
  <c r="K33" i="18"/>
  <c r="P32" i="18"/>
  <c r="O32" i="18"/>
  <c r="M32" i="18"/>
  <c r="K32" i="18"/>
  <c r="P31" i="18"/>
  <c r="O31" i="18"/>
  <c r="M31" i="18"/>
  <c r="K31" i="18"/>
  <c r="P30" i="18"/>
  <c r="O30" i="18"/>
  <c r="M30" i="18"/>
  <c r="K30" i="18"/>
  <c r="P29" i="18"/>
  <c r="O29" i="18"/>
  <c r="M29" i="18"/>
  <c r="K29" i="18"/>
  <c r="P28" i="18"/>
  <c r="O28" i="18"/>
  <c r="M28" i="18"/>
  <c r="K28" i="18"/>
  <c r="P27" i="18"/>
  <c r="O27" i="18"/>
  <c r="M27" i="18"/>
  <c r="K27" i="18"/>
  <c r="P26" i="18"/>
  <c r="O26" i="18"/>
  <c r="M26" i="18"/>
  <c r="K26" i="18"/>
  <c r="P25" i="18"/>
  <c r="O25" i="18"/>
  <c r="M25" i="18"/>
  <c r="K25" i="18"/>
  <c r="P24" i="18"/>
  <c r="O24" i="18"/>
  <c r="M24" i="18"/>
  <c r="K24" i="18"/>
  <c r="P23" i="18"/>
  <c r="O23" i="18"/>
  <c r="M23" i="18"/>
  <c r="K23" i="18"/>
  <c r="P22" i="18"/>
  <c r="O22" i="18"/>
  <c r="M22" i="18"/>
  <c r="K22" i="18"/>
  <c r="P21" i="18"/>
  <c r="O21" i="18"/>
  <c r="M21" i="18"/>
  <c r="K21" i="18"/>
  <c r="P20" i="18"/>
  <c r="O20" i="18"/>
  <c r="M20" i="18"/>
  <c r="K20" i="18"/>
  <c r="P19" i="18"/>
  <c r="O19" i="18"/>
  <c r="M19" i="18"/>
  <c r="K19" i="18"/>
  <c r="P18" i="18"/>
  <c r="O18" i="18"/>
  <c r="M18" i="18"/>
  <c r="K18" i="18"/>
  <c r="P17" i="18"/>
  <c r="O17" i="18"/>
  <c r="M17" i="18"/>
  <c r="K17" i="18"/>
  <c r="P16" i="18"/>
  <c r="O16" i="18"/>
  <c r="M16" i="18"/>
  <c r="K16" i="18"/>
  <c r="P15" i="18"/>
  <c r="O15" i="18"/>
  <c r="M15" i="18"/>
  <c r="K15" i="18"/>
  <c r="P14" i="18"/>
  <c r="O14" i="18"/>
  <c r="M14" i="18"/>
  <c r="K14" i="18"/>
  <c r="P13" i="18"/>
  <c r="O13" i="18"/>
  <c r="M13" i="18"/>
  <c r="K13" i="18"/>
  <c r="P12" i="18"/>
  <c r="O12" i="18"/>
  <c r="M12" i="18"/>
  <c r="K12" i="18"/>
  <c r="P11" i="18"/>
  <c r="O11" i="18"/>
  <c r="M11" i="18"/>
  <c r="K11" i="18"/>
  <c r="P10" i="18"/>
  <c r="O10" i="18"/>
  <c r="K10" i="18"/>
  <c r="P9" i="18"/>
  <c r="O9" i="18"/>
  <c r="M9" i="18"/>
  <c r="K9" i="18"/>
  <c r="P8" i="18"/>
  <c r="O8" i="18"/>
  <c r="M8" i="18"/>
  <c r="K8" i="18"/>
  <c r="P7" i="18"/>
  <c r="O7" i="18"/>
  <c r="M7" i="18"/>
  <c r="K7" i="18"/>
  <c r="P6" i="18"/>
  <c r="O6" i="18"/>
  <c r="M6" i="18"/>
  <c r="K6" i="18"/>
  <c r="P5" i="18"/>
  <c r="O5" i="18"/>
  <c r="K5" i="18"/>
  <c r="P4" i="18"/>
  <c r="O4" i="18"/>
  <c r="M4" i="18"/>
  <c r="K4" i="18"/>
  <c r="P3" i="18"/>
  <c r="O3" i="18"/>
  <c r="M3" i="18"/>
  <c r="K3" i="18"/>
  <c r="P2" i="18"/>
  <c r="O2" i="18"/>
  <c r="K2" i="18"/>
  <c r="P28" i="15"/>
  <c r="O28" i="15"/>
  <c r="N28" i="15"/>
  <c r="M28" i="15"/>
  <c r="L28" i="15"/>
  <c r="K28" i="15"/>
  <c r="J28" i="15"/>
  <c r="I28" i="15"/>
  <c r="H28" i="15"/>
  <c r="P27" i="15"/>
  <c r="O27" i="15"/>
  <c r="P26" i="15"/>
  <c r="O26" i="15"/>
  <c r="P25" i="15"/>
  <c r="O25" i="15"/>
  <c r="P24" i="15"/>
  <c r="O24" i="15"/>
  <c r="P23" i="15"/>
  <c r="O23" i="15"/>
  <c r="P22" i="15"/>
  <c r="O22" i="15"/>
  <c r="P21" i="15"/>
  <c r="O21" i="15"/>
  <c r="P20" i="15"/>
  <c r="O20" i="15"/>
  <c r="P19" i="15"/>
  <c r="O19" i="15"/>
  <c r="P18" i="15"/>
  <c r="O18" i="15"/>
  <c r="P17" i="15"/>
  <c r="O17" i="15"/>
  <c r="P16" i="15"/>
  <c r="O16" i="15"/>
  <c r="P20" i="14"/>
  <c r="O20" i="14"/>
  <c r="N20" i="14"/>
  <c r="M20" i="14"/>
  <c r="L20" i="14"/>
  <c r="K20" i="14"/>
  <c r="J20" i="14"/>
  <c r="I20" i="14"/>
  <c r="H20" i="14"/>
  <c r="P19" i="14"/>
  <c r="O19" i="14"/>
  <c r="K19" i="14"/>
  <c r="R78" i="17"/>
  <c r="Q78" i="17"/>
  <c r="P78" i="17"/>
  <c r="O78" i="17"/>
  <c r="N78" i="17"/>
  <c r="M78" i="17"/>
  <c r="L78" i="17"/>
  <c r="K78" i="17"/>
  <c r="J78" i="17"/>
  <c r="R77" i="17"/>
  <c r="Q77" i="17"/>
  <c r="R76" i="17"/>
  <c r="Q76" i="17"/>
  <c r="R75" i="17"/>
  <c r="Q75" i="17"/>
  <c r="R74" i="17"/>
  <c r="Q74" i="17"/>
  <c r="R73" i="17"/>
  <c r="Q73" i="17"/>
  <c r="R72" i="17"/>
  <c r="Q72" i="17"/>
  <c r="R71" i="17"/>
  <c r="Q71" i="17"/>
  <c r="R70" i="17"/>
  <c r="Q70" i="17"/>
  <c r="R69" i="17"/>
  <c r="Q69" i="17"/>
  <c r="R68" i="17"/>
  <c r="Q68" i="17"/>
  <c r="R67" i="17"/>
  <c r="Q67" i="17"/>
  <c r="R66" i="17"/>
  <c r="Q66" i="17"/>
  <c r="R65" i="17"/>
  <c r="Q65" i="17"/>
  <c r="R64" i="17"/>
  <c r="Q64" i="17"/>
  <c r="R63" i="17"/>
  <c r="Q63" i="17"/>
  <c r="R62" i="17"/>
  <c r="Q62" i="17"/>
  <c r="R61" i="17"/>
  <c r="Q61" i="17"/>
  <c r="R60" i="17"/>
  <c r="Q60" i="17"/>
  <c r="R59" i="17"/>
  <c r="Q59" i="17"/>
  <c r="R58" i="17"/>
  <c r="Q58" i="17"/>
  <c r="R57" i="17"/>
  <c r="Q57" i="17"/>
  <c r="R56" i="17"/>
  <c r="Q56" i="17"/>
  <c r="R55" i="17"/>
  <c r="Q55" i="17"/>
  <c r="R54" i="17"/>
  <c r="Q54" i="17"/>
  <c r="R53" i="17"/>
  <c r="Q53" i="17"/>
  <c r="R52" i="17"/>
  <c r="Q52" i="17"/>
  <c r="R51" i="17"/>
  <c r="Q51" i="17"/>
  <c r="R50" i="17"/>
  <c r="Q50" i="17"/>
  <c r="R49" i="17"/>
  <c r="Q49" i="17"/>
  <c r="R48" i="17"/>
  <c r="Q48" i="17"/>
  <c r="R47" i="17"/>
  <c r="Q47" i="17"/>
  <c r="R46" i="17"/>
  <c r="Q46" i="17"/>
  <c r="R45" i="17"/>
  <c r="Q45" i="17"/>
  <c r="R44" i="17"/>
  <c r="Q44" i="17"/>
  <c r="R43" i="17"/>
  <c r="Q43" i="17"/>
  <c r="R42" i="17"/>
  <c r="Q42" i="17"/>
  <c r="R41" i="17"/>
  <c r="Q41" i="17"/>
  <c r="R40" i="17"/>
  <c r="Q40" i="17"/>
  <c r="R39" i="17"/>
  <c r="Q39" i="17"/>
  <c r="R38" i="17"/>
  <c r="Q38" i="17"/>
  <c r="R37" i="17"/>
  <c r="Q37" i="17"/>
  <c r="R36" i="17"/>
  <c r="Q36" i="17"/>
  <c r="R35" i="17"/>
  <c r="Q35" i="17"/>
  <c r="R34" i="17"/>
  <c r="Q34" i="17"/>
  <c r="R33" i="17"/>
  <c r="Q33" i="17"/>
  <c r="R32" i="17"/>
  <c r="Q32" i="17"/>
  <c r="R31" i="17"/>
  <c r="Q31" i="17"/>
  <c r="R30" i="17"/>
  <c r="Q30" i="17"/>
  <c r="R29" i="17"/>
  <c r="Q29" i="17"/>
  <c r="R28" i="17"/>
  <c r="Q28" i="17"/>
  <c r="R27" i="17"/>
  <c r="Q27" i="17"/>
  <c r="R26" i="17"/>
  <c r="Q26" i="17"/>
  <c r="R25" i="17"/>
  <c r="Q25" i="17"/>
  <c r="R24" i="17"/>
  <c r="Q24" i="17"/>
  <c r="R23" i="17"/>
  <c r="Q23" i="17"/>
  <c r="R22" i="17"/>
  <c r="Q22" i="17"/>
  <c r="R21" i="17"/>
  <c r="Q21" i="17"/>
  <c r="R20" i="17"/>
  <c r="Q20" i="17"/>
  <c r="R19" i="17"/>
  <c r="Q19" i="17"/>
  <c r="R18" i="17"/>
  <c r="Q18" i="17"/>
  <c r="R17" i="17"/>
  <c r="Q17" i="17"/>
  <c r="K107" i="11"/>
  <c r="I107" i="11"/>
  <c r="G107" i="11"/>
  <c r="O106" i="11"/>
  <c r="I106" i="11"/>
  <c r="O105" i="11"/>
  <c r="I105" i="11"/>
  <c r="I104" i="11"/>
  <c r="I103" i="11"/>
  <c r="I102" i="11"/>
  <c r="I101" i="11"/>
  <c r="O100" i="11"/>
  <c r="I100" i="11"/>
  <c r="O99" i="11"/>
  <c r="I99" i="11"/>
  <c r="O98" i="11"/>
  <c r="I98" i="11"/>
  <c r="O97" i="11"/>
  <c r="O96" i="11"/>
  <c r="I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N77" i="11"/>
  <c r="I77" i="11"/>
  <c r="O76" i="11"/>
  <c r="I76" i="11"/>
  <c r="O75" i="11"/>
  <c r="I75" i="11"/>
  <c r="O74" i="11"/>
  <c r="I74" i="11"/>
  <c r="O73" i="11"/>
  <c r="O72" i="11"/>
  <c r="I72" i="11"/>
  <c r="O71" i="11"/>
  <c r="I71" i="11"/>
  <c r="O70" i="11"/>
  <c r="I70" i="11"/>
  <c r="O69" i="11"/>
  <c r="I69" i="11"/>
  <c r="O68" i="11"/>
  <c r="I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2" i="11"/>
  <c r="N52" i="11"/>
  <c r="I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I10" i="11"/>
  <c r="O9" i="11"/>
  <c r="I9" i="11"/>
  <c r="O8" i="11"/>
  <c r="I8" i="11"/>
  <c r="O7" i="11"/>
  <c r="N7" i="11"/>
  <c r="I7" i="11"/>
  <c r="O103" i="19"/>
  <c r="N103" i="19"/>
  <c r="M103" i="19"/>
  <c r="L103" i="19"/>
  <c r="K103" i="19"/>
  <c r="J103" i="19"/>
  <c r="I103" i="19"/>
  <c r="H103" i="19"/>
  <c r="G103" i="19"/>
  <c r="O102" i="19"/>
  <c r="N102" i="19"/>
  <c r="L102" i="19"/>
  <c r="J102" i="19"/>
  <c r="O101" i="19"/>
  <c r="O100" i="19"/>
  <c r="N100" i="19"/>
  <c r="L100" i="19"/>
  <c r="J100" i="19"/>
  <c r="O99" i="19"/>
  <c r="N99" i="19"/>
  <c r="L99" i="19"/>
  <c r="J99" i="19"/>
  <c r="O98" i="19"/>
  <c r="N98" i="19"/>
  <c r="L98" i="19"/>
  <c r="J98" i="19"/>
  <c r="O97" i="19"/>
  <c r="N97" i="19"/>
  <c r="L97" i="19"/>
  <c r="J97" i="19"/>
  <c r="O96" i="19"/>
  <c r="N96" i="19"/>
  <c r="L96" i="19"/>
  <c r="J96" i="19"/>
  <c r="O95" i="19"/>
  <c r="N95" i="19"/>
  <c r="L95" i="19"/>
  <c r="J95" i="19"/>
  <c r="O94" i="19"/>
  <c r="N94" i="19"/>
  <c r="L94" i="19"/>
  <c r="J94" i="19"/>
  <c r="O93" i="19"/>
  <c r="N93" i="19"/>
  <c r="L93" i="19"/>
  <c r="J93" i="19"/>
  <c r="O92" i="19"/>
  <c r="N92" i="19"/>
  <c r="J92" i="19"/>
  <c r="O91" i="19"/>
  <c r="N91" i="19"/>
  <c r="L91" i="19"/>
  <c r="J91" i="19"/>
  <c r="O90" i="19"/>
  <c r="N90" i="19"/>
  <c r="L90" i="19"/>
  <c r="J90" i="19"/>
  <c r="O89" i="19"/>
  <c r="N89" i="19"/>
  <c r="L89" i="19"/>
  <c r="J89" i="19"/>
  <c r="O88" i="19"/>
  <c r="N88" i="19"/>
  <c r="L88" i="19"/>
  <c r="J88" i="19"/>
  <c r="O87" i="19"/>
  <c r="N87" i="19"/>
  <c r="L87" i="19"/>
  <c r="J87" i="19"/>
  <c r="O86" i="19"/>
  <c r="N86" i="19"/>
  <c r="L86" i="19"/>
  <c r="J86" i="19"/>
  <c r="O85" i="19"/>
  <c r="N85" i="19"/>
  <c r="L85" i="19"/>
  <c r="J85" i="19"/>
  <c r="O84" i="19"/>
  <c r="N84" i="19"/>
  <c r="L84" i="19"/>
  <c r="J84" i="19"/>
  <c r="O83" i="19"/>
  <c r="N83" i="19"/>
  <c r="L83" i="19"/>
  <c r="J83" i="19"/>
  <c r="O82" i="19"/>
  <c r="N82" i="19"/>
  <c r="L82" i="19"/>
  <c r="J82" i="19"/>
  <c r="O81" i="19"/>
  <c r="N81" i="19"/>
  <c r="L81" i="19"/>
  <c r="J81" i="19"/>
  <c r="O80" i="19"/>
  <c r="N80" i="19"/>
  <c r="L80" i="19"/>
  <c r="J80" i="19"/>
  <c r="O79" i="19"/>
  <c r="N79" i="19"/>
  <c r="L79" i="19"/>
  <c r="J79" i="19"/>
  <c r="O78" i="19"/>
  <c r="N78" i="19"/>
  <c r="L78" i="19"/>
  <c r="J78" i="19"/>
  <c r="O77" i="19"/>
  <c r="N77" i="19"/>
  <c r="J77" i="19"/>
  <c r="O76" i="19"/>
  <c r="N76" i="19"/>
  <c r="L76" i="19"/>
  <c r="J76" i="19"/>
  <c r="O75" i="19"/>
  <c r="N75" i="19"/>
  <c r="L75" i="19"/>
  <c r="J75" i="19"/>
  <c r="O74" i="19"/>
  <c r="N74" i="19"/>
  <c r="L74" i="19"/>
  <c r="J74" i="19"/>
  <c r="O73" i="19"/>
  <c r="N73" i="19"/>
  <c r="L73" i="19"/>
  <c r="J73" i="19"/>
  <c r="O72" i="19"/>
  <c r="N72" i="19"/>
  <c r="L72" i="19"/>
  <c r="J72" i="19"/>
  <c r="O71" i="19"/>
  <c r="N71" i="19"/>
  <c r="L71" i="19"/>
  <c r="J71" i="19"/>
  <c r="O70" i="19"/>
  <c r="N70" i="19"/>
  <c r="L70" i="19"/>
  <c r="J70" i="19"/>
  <c r="O69" i="19"/>
  <c r="N69" i="19"/>
  <c r="L69" i="19"/>
  <c r="J69" i="19"/>
  <c r="O68" i="19"/>
  <c r="N68" i="19"/>
  <c r="L68" i="19"/>
  <c r="J68" i="19"/>
  <c r="O67" i="19"/>
  <c r="N67" i="19"/>
  <c r="L67" i="19"/>
  <c r="J67" i="19"/>
  <c r="O66" i="19"/>
  <c r="N66" i="19"/>
  <c r="L66" i="19"/>
  <c r="J66" i="19"/>
  <c r="O65" i="19"/>
  <c r="N65" i="19"/>
  <c r="L65" i="19"/>
  <c r="J65" i="19"/>
  <c r="O64" i="19"/>
  <c r="N64" i="19"/>
  <c r="L64" i="19"/>
  <c r="J64" i="19"/>
  <c r="O63" i="19"/>
  <c r="N63" i="19"/>
  <c r="L63" i="19"/>
  <c r="J63" i="19"/>
  <c r="O62" i="19"/>
  <c r="N62" i="19"/>
  <c r="L62" i="19"/>
  <c r="J62" i="19"/>
  <c r="O61" i="19"/>
  <c r="N61" i="19"/>
  <c r="L61" i="19"/>
  <c r="J61" i="19"/>
  <c r="O60" i="19"/>
  <c r="N60" i="19"/>
  <c r="L60" i="19"/>
  <c r="J60" i="19"/>
  <c r="O59" i="19"/>
  <c r="N59" i="19"/>
  <c r="L59" i="19"/>
  <c r="J59" i="19"/>
  <c r="O58" i="19"/>
  <c r="N58" i="19"/>
  <c r="L58" i="19"/>
  <c r="J58" i="19"/>
  <c r="O57" i="19"/>
  <c r="N57" i="19"/>
  <c r="L57" i="19"/>
  <c r="J57" i="19"/>
  <c r="O56" i="19"/>
  <c r="N56" i="19"/>
  <c r="L56" i="19"/>
  <c r="J56" i="19"/>
  <c r="O55" i="19"/>
  <c r="N55" i="19"/>
  <c r="L55" i="19"/>
  <c r="J55" i="19"/>
  <c r="O54" i="19"/>
  <c r="N54" i="19"/>
  <c r="L54" i="19"/>
  <c r="J54" i="19"/>
  <c r="O53" i="19"/>
  <c r="N53" i="19"/>
  <c r="L53" i="19"/>
  <c r="J53" i="19"/>
  <c r="O52" i="19"/>
  <c r="N52" i="19"/>
  <c r="L52" i="19"/>
  <c r="J52" i="19"/>
  <c r="O51" i="19"/>
  <c r="N51" i="19"/>
  <c r="L51" i="19"/>
  <c r="J51" i="19"/>
  <c r="O50" i="19"/>
  <c r="N50" i="19"/>
  <c r="L50" i="19"/>
  <c r="J50" i="19"/>
  <c r="O49" i="19"/>
  <c r="N49" i="19"/>
  <c r="L49" i="19"/>
  <c r="J49" i="19"/>
  <c r="O48" i="19"/>
  <c r="N48" i="19"/>
  <c r="L48" i="19"/>
  <c r="J48" i="19"/>
  <c r="O47" i="19"/>
  <c r="N47" i="19"/>
  <c r="L47" i="19"/>
  <c r="J47" i="19"/>
  <c r="O46" i="19"/>
  <c r="N46" i="19"/>
  <c r="L46" i="19"/>
  <c r="J46" i="19"/>
  <c r="O45" i="19"/>
  <c r="N45" i="19"/>
  <c r="L45" i="19"/>
  <c r="J45" i="19"/>
  <c r="O44" i="19"/>
  <c r="N44" i="19"/>
  <c r="L44" i="19"/>
  <c r="J44" i="19"/>
  <c r="O43" i="19"/>
  <c r="N43" i="19"/>
  <c r="L43" i="19"/>
  <c r="J43" i="19"/>
  <c r="O42" i="19"/>
  <c r="N42" i="19"/>
  <c r="L42" i="19"/>
  <c r="J42" i="19"/>
  <c r="O41" i="19"/>
  <c r="N41" i="19"/>
  <c r="L41" i="19"/>
  <c r="J41" i="19"/>
  <c r="O40" i="19"/>
  <c r="N40" i="19"/>
  <c r="L40" i="19"/>
  <c r="J40" i="19"/>
  <c r="O39" i="19"/>
  <c r="N39" i="19"/>
  <c r="L39" i="19"/>
  <c r="J39" i="19"/>
  <c r="O38" i="19"/>
  <c r="N38" i="19"/>
  <c r="L38" i="19"/>
  <c r="J38" i="19"/>
  <c r="O37" i="19"/>
  <c r="N37" i="19"/>
  <c r="L37" i="19"/>
  <c r="J37" i="19"/>
  <c r="O36" i="19"/>
  <c r="N36" i="19"/>
  <c r="L36" i="19"/>
  <c r="J36" i="19"/>
  <c r="O35" i="19"/>
  <c r="N35" i="19"/>
  <c r="L35" i="19"/>
  <c r="J35" i="19"/>
  <c r="O34" i="19"/>
  <c r="N34" i="19"/>
  <c r="L34" i="19"/>
  <c r="J34" i="19"/>
  <c r="O33" i="19"/>
  <c r="N33" i="19"/>
  <c r="L33" i="19"/>
  <c r="J33" i="19"/>
  <c r="O32" i="19"/>
  <c r="N32" i="19"/>
  <c r="L32" i="19"/>
  <c r="J32" i="19"/>
  <c r="O31" i="19"/>
  <c r="N31" i="19"/>
  <c r="L31" i="19"/>
  <c r="J31" i="19"/>
  <c r="O30" i="19"/>
  <c r="N30" i="19"/>
  <c r="L30" i="19"/>
  <c r="J30" i="19"/>
  <c r="O29" i="19"/>
  <c r="N29" i="19"/>
  <c r="L29" i="19"/>
  <c r="J29" i="19"/>
  <c r="O28" i="19"/>
  <c r="N28" i="19"/>
  <c r="L28" i="19"/>
  <c r="J28" i="19"/>
  <c r="O27" i="19"/>
  <c r="N27" i="19"/>
  <c r="L27" i="19"/>
  <c r="J27" i="19"/>
  <c r="O26" i="19"/>
  <c r="N26" i="19"/>
  <c r="L26" i="19"/>
  <c r="J26" i="19"/>
  <c r="O25" i="19"/>
  <c r="N25" i="19"/>
  <c r="L25" i="19"/>
  <c r="J25" i="19"/>
  <c r="O24" i="19"/>
  <c r="N24" i="19"/>
  <c r="L24" i="19"/>
  <c r="J24" i="19"/>
  <c r="O23" i="19"/>
  <c r="N23" i="19"/>
  <c r="L23" i="19"/>
  <c r="J23" i="19"/>
  <c r="O22" i="19"/>
  <c r="N22" i="19"/>
  <c r="L22" i="19"/>
  <c r="J22" i="19"/>
  <c r="O21" i="19"/>
  <c r="N21" i="19"/>
  <c r="L21" i="19"/>
  <c r="J21" i="19"/>
  <c r="O20" i="19"/>
  <c r="N20" i="19"/>
  <c r="L20" i="19"/>
  <c r="J20" i="19"/>
  <c r="O19" i="19"/>
  <c r="N19" i="19"/>
  <c r="L19" i="19"/>
  <c r="J19" i="19"/>
  <c r="O18" i="19"/>
  <c r="N18" i="19"/>
  <c r="J18" i="19"/>
  <c r="O17" i="19"/>
  <c r="N17" i="19"/>
  <c r="L17" i="19"/>
  <c r="J17" i="19"/>
  <c r="O16" i="19"/>
  <c r="N16" i="19"/>
  <c r="L16" i="19"/>
  <c r="J16" i="19"/>
  <c r="O15" i="19"/>
  <c r="N15" i="19"/>
  <c r="L15" i="19"/>
  <c r="J15" i="19"/>
  <c r="O14" i="19"/>
  <c r="N14" i="19"/>
  <c r="L14" i="19"/>
  <c r="J14" i="19"/>
  <c r="I14" i="19"/>
  <c r="O13" i="19"/>
  <c r="N13" i="19"/>
  <c r="L13" i="19"/>
  <c r="J13" i="19"/>
  <c r="I13" i="19"/>
  <c r="O12" i="19"/>
  <c r="N12" i="19"/>
  <c r="J12" i="19"/>
  <c r="O11" i="19"/>
  <c r="N11" i="19"/>
  <c r="L11" i="19"/>
  <c r="J11" i="19"/>
  <c r="O10" i="19"/>
  <c r="N10" i="19"/>
  <c r="J10" i="19"/>
</calcChain>
</file>

<file path=xl/sharedStrings.xml><?xml version="1.0" encoding="utf-8"?>
<sst xmlns="http://schemas.openxmlformats.org/spreadsheetml/2006/main" count="2446" uniqueCount="531">
  <si>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</si>
  <si>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</si>
  <si>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</si>
  <si>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</si>
  <si>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</si>
  <si>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</si>
  <si>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</si>
  <si>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</si>
  <si>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</si>
  <si>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</si>
  <si>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</si>
  <si>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</si>
  <si>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</si>
  <si>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</si>
  <si>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</si>
  <si>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</si>
  <si>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</si>
  <si>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</si>
  <si>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</si>
  <si>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</si>
  <si>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</si>
  <si>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</si>
  <si>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</si>
  <si>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</si>
  <si>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</si>
  <si>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</si>
  <si>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</si>
  <si>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</si>
  <si>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</si>
  <si>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</si>
  <si>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</si>
  <si>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</si>
  <si>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</si>
  <si>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</si>
  <si>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</si>
  <si>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</si>
  <si>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</si>
  <si>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</si>
  <si>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</si>
  <si>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</si>
  <si>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</si>
  <si>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</si>
  <si>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</si>
  <si>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</si>
  <si>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</si>
  <si>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</si>
  <si>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</si>
  <si>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</si>
  <si>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</si>
  <si>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</si>
  <si>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</si>
  <si>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</si>
  <si>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</si>
  <si>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</si>
  <si>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</si>
  <si>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</si>
  <si>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</si>
  <si>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</si>
  <si>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</si>
  <si>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</si>
  <si>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</si>
  <si>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</si>
  <si>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</si>
  <si>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</si>
  <si>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</si>
  <si>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</si>
  <si>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</si>
  <si>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</si>
  <si>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</si>
  <si>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</si>
  <si>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</si>
  <si>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</si>
  <si>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</si>
  <si>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</si>
  <si>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</si>
  <si>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</si>
  <si>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</si>
  <si>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</si>
  <si>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</si>
  <si>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</si>
  <si>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</si>
  <si>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</si>
  <si>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</si>
  <si>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</si>
  <si>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</si>
  <si>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</si>
  <si>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</si>
  <si>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</si>
  <si>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</si>
  <si>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</si>
  <si>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</si>
  <si>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</si>
  <si>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</si>
  <si>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</si>
  <si>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</si>
  <si>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</si>
  <si>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</si>
  <si>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</si>
  <si>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</si>
  <si>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</si>
  <si>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</si>
  <si>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</si>
  <si>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</si>
  <si>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</si>
  <si>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</si>
  <si>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</si>
  <si>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</si>
  <si>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</si>
  <si>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</si>
  <si>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</si>
  <si>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</si>
  <si>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</si>
  <si>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</si>
  <si>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</si>
  <si>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</si>
  <si>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</si>
  <si>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</si>
  <si>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</si>
  <si>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</si>
  <si>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</si>
  <si>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</si>
  <si>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</si>
  <si>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</si>
  <si>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</si>
  <si>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</si>
  <si>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</si>
  <si>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</si>
  <si>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</si>
  <si>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</si>
  <si>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</si>
  <si>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</si>
  <si>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</si>
  <si>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</si>
  <si>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</si>
  <si>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</si>
  <si>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</si>
  <si>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</si>
  <si>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</si>
  <si>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</si>
  <si>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</si>
  <si>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</si>
  <si>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</si>
  <si>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</si>
  <si>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</si>
  <si>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</si>
  <si>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</si>
  <si>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</si>
  <si>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</si>
  <si>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</si>
  <si>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</si>
  <si>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</si>
  <si>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</si>
  <si>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</si>
  <si>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</si>
  <si>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</si>
  <si>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</si>
  <si>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</si>
  <si>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</si>
  <si>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</si>
  <si>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</si>
  <si>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</si>
  <si>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</si>
  <si>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</si>
  <si>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</si>
  <si>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</si>
  <si>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</si>
  <si>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</si>
  <si>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</si>
  <si>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</si>
  <si>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</si>
  <si>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</si>
  <si>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</si>
  <si>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</si>
  <si>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</si>
  <si>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</si>
  <si>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</si>
  <si>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</si>
  <si>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</si>
  <si>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</si>
  <si>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</si>
  <si>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</si>
  <si>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</si>
  <si>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</si>
  <si>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</si>
  <si>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</si>
  <si>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</si>
  <si>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</si>
  <si>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</si>
  <si>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</si>
  <si>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</si>
  <si>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</si>
  <si>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</si>
  <si>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</si>
  <si>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</si>
  <si>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</si>
  <si>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</si>
  <si>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</si>
  <si>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</si>
  <si>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</si>
  <si>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</si>
  <si>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</si>
  <si>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</si>
  <si>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</si>
  <si>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</si>
  <si>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</si>
  <si>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</si>
  <si>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</si>
  <si>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</si>
  <si>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</si>
  <si>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</si>
  <si>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</si>
  <si>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</si>
  <si>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</si>
  <si>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</si>
  <si>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</si>
  <si>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</si>
  <si>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</si>
  <si>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</si>
  <si>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</si>
  <si>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</si>
  <si>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</si>
  <si>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</si>
  <si>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</si>
  <si>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</si>
  <si>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</si>
  <si>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</si>
  <si>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</si>
  <si>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</si>
  <si>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</si>
  <si>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</si>
  <si>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</si>
  <si>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</si>
  <si>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</si>
  <si>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</si>
  <si>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</si>
  <si>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</si>
  <si>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</si>
  <si>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</si>
  <si>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</si>
  <si>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</si>
  <si>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</si>
  <si>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</si>
  <si>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</si>
  <si>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</si>
  <si>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</si>
  <si>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</si>
  <si>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</si>
  <si>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</si>
  <si>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</si>
  <si>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</si>
  <si>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</si>
  <si>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</si>
  <si>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</si>
  <si>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</si>
  <si>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</si>
  <si>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</si>
  <si>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</si>
  <si>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</si>
  <si>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</si>
  <si>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</si>
  <si>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</si>
  <si>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</si>
  <si>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</si>
  <si>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</si>
  <si>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</si>
  <si>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</si>
  <si>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</si>
  <si>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</si>
  <si>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</si>
  <si>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</si>
  <si>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</si>
  <si>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</si>
  <si>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</si>
  <si>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</si>
  <si>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</si>
  <si>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</si>
  <si>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</si>
  <si>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</si>
  <si>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</si>
  <si>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</si>
  <si>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</si>
  <si>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</si>
  <si>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</si>
  <si>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</si>
  <si>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</si>
  <si>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</si>
  <si>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</si>
  <si>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</si>
  <si>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</si>
  <si>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</si>
  <si>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</si>
  <si>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</si>
  <si>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</si>
  <si>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</si>
  <si>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</si>
  <si>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</si>
  <si>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</si>
  <si>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</si>
  <si>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</si>
  <si>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</si>
  <si>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</si>
  <si>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</si>
  <si>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</si>
  <si>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</si>
  <si>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</si>
  <si>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</si>
  <si>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</si>
  <si>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</si>
  <si>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</si>
  <si>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</si>
  <si>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</si>
  <si>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</si>
  <si>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</si>
  <si>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</si>
  <si>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</si>
  <si>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</si>
  <si>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</si>
  <si>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</si>
  <si>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</si>
  <si>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</si>
  <si>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</si>
  <si>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</si>
  <si>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</si>
  <si>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</si>
  <si>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</si>
  <si>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</si>
  <si>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</si>
  <si>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</si>
  <si>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</si>
  <si>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</si>
  <si>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</si>
  <si>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</si>
  <si>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</si>
  <si>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</si>
  <si>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</si>
  <si>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</si>
  <si>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</si>
  <si>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</si>
  <si>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</si>
  <si>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</si>
  <si>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</si>
  <si>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</si>
  <si>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</si>
  <si>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</si>
  <si>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</si>
  <si>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</si>
  <si>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</si>
  <si>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</si>
  <si>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</si>
  <si>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</si>
  <si>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</si>
  <si>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</si>
  <si>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</si>
  <si>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</si>
  <si>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</si>
  <si>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</si>
  <si>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</si>
  <si>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</si>
  <si>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</si>
  <si>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</si>
  <si>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</si>
  <si>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</si>
  <si>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</si>
  <si>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</si>
  <si>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</si>
  <si>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</si>
  <si>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</si>
  <si>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</si>
  <si>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</si>
  <si>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</si>
  <si>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</si>
  <si>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</si>
  <si>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</si>
  <si>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</si>
  <si>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</si>
  <si>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</si>
  <si>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</si>
  <si>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</si>
  <si>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</si>
  <si>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</si>
  <si>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</si>
  <si>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</si>
  <si>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</si>
  <si>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</si>
  <si>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</si>
  <si>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</si>
  <si>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</si>
  <si>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</si>
  <si>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</si>
  <si>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</si>
  <si>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</si>
  <si>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</si>
  <si>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</si>
  <si>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</si>
  <si>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</si>
  <si>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</si>
  <si>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</si>
  <si>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</si>
  <si>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</si>
  <si>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</si>
  <si>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</si>
  <si>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</si>
  <si>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</si>
  <si>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</si>
  <si>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</si>
  <si>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</si>
  <si>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</si>
  <si>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</si>
  <si>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</si>
  <si>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</si>
  <si>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</si>
  <si>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</si>
  <si>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</si>
  <si>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</si>
  <si>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</si>
  <si>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</si>
  <si>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</si>
  <si>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</si>
  <si>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</si>
  <si>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</si>
  <si>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</si>
  <si>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</si>
  <si>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</si>
  <si>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</si>
  <si>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</si>
  <si>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</si>
  <si>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</si>
  <si>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</si>
  <si>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</si>
  <si>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</si>
  <si>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</si>
  <si>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</si>
  <si>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</si>
  <si>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</si>
  <si>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</si>
  <si>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</si>
  <si>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</si>
  <si>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</si>
  <si>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</si>
  <si>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</si>
  <si>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</si>
  <si>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</si>
  <si>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</si>
  <si>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</si>
  <si>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</si>
  <si>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</si>
  <si>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</si>
  <si>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</si>
  <si>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</si>
  <si>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</si>
  <si>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</si>
  <si>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</si>
  <si>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</si>
  <si>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</si>
  <si>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</si>
  <si>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</si>
  <si>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</si>
  <si>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</si>
  <si>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</si>
  <si>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</si>
  <si>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</si>
  <si>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</si>
  <si>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</si>
  <si>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</si>
  <si>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</si>
  <si>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</si>
  <si>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</si>
  <si>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</si>
  <si>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</si>
  <si>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</si>
  <si>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</si>
  <si>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</si>
  <si>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</si>
  <si>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</si>
  <si>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</si>
  <si>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</si>
  <si>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</si>
  <si>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</si>
  <si>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</si>
  <si>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</si>
  <si>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</si>
  <si>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</si>
  <si>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</si>
  <si>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</si>
  <si>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</si>
  <si>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</si>
  <si>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</si>
  <si>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</si>
  <si>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</si>
  <si>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</si>
  <si>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</si>
  <si>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</si>
  <si>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</si>
  <si>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</si>
  <si>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</si>
  <si>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</si>
  <si>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</si>
  <si>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</si>
  <si>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</si>
  <si>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</si>
  <si>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</si>
  <si>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</si>
  <si>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</si>
  <si>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</si>
  <si>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</si>
  <si>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LARITZA SANTANA GARCIA</t>
  </si>
  <si>
    <t>CAREL BATISTA LOPEZ</t>
  </si>
  <si>
    <t>JOSE GREGORY MARTE</t>
  </si>
  <si>
    <t>MANAURI PACHECO MARTINEZ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</si>
  <si>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</si>
  <si>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</si>
  <si>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</si>
  <si>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</si>
  <si>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</si>
  <si>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</si>
  <si>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</si>
  <si>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</si>
  <si>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</si>
  <si>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</si>
  <si>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</si>
  <si>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</si>
  <si>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r>
      <t>Correspondiente al mes de Enero</t>
    </r>
    <r>
      <rPr>
        <sz val="14"/>
        <color theme="1" tint="4.9989318521683403E-2"/>
        <rFont val="Segoe UI Historic"/>
        <family val="2"/>
      </rPr>
      <t xml:space="preserve"> del año 2023</t>
    </r>
  </si>
  <si>
    <t>JUNIOR JIMENEZ</t>
  </si>
  <si>
    <t>VIGILANTE</t>
  </si>
  <si>
    <t>ROBELIMBER DOMINGUEZ JIMENEZ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</si>
  <si>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</si>
  <si>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</si>
  <si>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</si>
  <si>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</si>
  <si>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RD$1,512.45 por cada dependiente adicional registrado.</t>
  </si>
  <si>
    <r>
      <t xml:space="preserve">Nomina: </t>
    </r>
    <r>
      <rPr>
        <b/>
        <sz val="14"/>
        <rFont val="Segoe UI Historic"/>
        <family val="2"/>
      </rPr>
      <t>Personal de Seguridad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</si>
</sst>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9"/>
      <color rgb="FF000000"/>
      <name val="Arial"/>
      <family val="2"/>
    </font>
    <font>
      <b/>
      <sz val="14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43" fontId="24" fillId="3" borderId="0" xfId="0" applyNumberFormat="1" applyFont="1" applyFill="1" applyBorder="1" applyAlignment="1">
      <alignment vertical="center"/>
    </xf>
    <xf numFmtId="4" fontId="24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43" fontId="26" fillId="0" borderId="0" xfId="1" applyFont="1" applyBorder="1" applyAlignment="1">
      <alignment horizontal="center" vertical="center"/>
    </xf>
    <xf numFmtId="43" fontId="25" fillId="3" borderId="0" xfId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 applyBorder="1" applyAlignment="1"/>
    <xf numFmtId="43" fontId="24" fillId="3" borderId="0" xfId="0" applyNumberFormat="1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1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horizontal="right" vertical="center"/>
    </xf>
    <xf numFmtId="4" fontId="24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7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33" fillId="3" borderId="0" xfId="0" applyFont="1" applyFill="1" applyAlignment="1">
      <alignment wrapText="1"/>
    </xf>
    <xf numFmtId="0" fontId="0" fillId="0" borderId="1" xfId="0" applyFont="1" applyFill="1" applyBorder="1"/>
    <xf numFmtId="4" fontId="0" fillId="0" borderId="1" xfId="0" applyNumberFormat="1" applyFont="1" applyFill="1" applyBorder="1"/>
    <xf numFmtId="0" fontId="0" fillId="3" borderId="1" xfId="0" applyFill="1" applyBorder="1"/>
    <xf numFmtId="0" fontId="0" fillId="3" borderId="1" xfId="0" applyFont="1" applyFill="1" applyBorder="1" applyAlignment="1">
      <alignment vertical="center"/>
    </xf>
    <xf numFmtId="4" fontId="0" fillId="3" borderId="1" xfId="0" applyNumberFormat="1" applyFill="1" applyBorder="1"/>
    <xf numFmtId="0" fontId="26" fillId="3" borderId="0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5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vertical="center"/>
    </xf>
    <xf numFmtId="0" fontId="3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/>
    <xf numFmtId="4" fontId="0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center"/>
    </xf>
    <xf numFmtId="0" fontId="35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36" fillId="1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515371</xdr:colOff>
      <xdr:row>0</xdr:row>
      <xdr:rowOff>47625</xdr:rowOff>
    </xdr:from>
    <xdr:to>
      <xdr:col>6</xdr:col>
      <xdr:colOff>577036</xdr:colOff>
      <xdr:row>2</xdr:row>
      <xdr:rowOff>440531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8442" y="47625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9</xdr:col>
      <xdr:colOff>125412</xdr:colOff>
      <xdr:row>117</xdr:row>
      <xdr:rowOff>257175</xdr:rowOff>
    </xdr:from>
    <xdr:to>
      <xdr:col>12</xdr:col>
      <xdr:colOff>46603</xdr:colOff>
      <xdr:row>120</xdr:row>
      <xdr:rowOff>150017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6462" y="39862125"/>
          <a:ext cx="1997641" cy="750092"/>
        </a:xfrm>
        <a:prstGeom prst="rect">
          <a:avLst/>
        </a:prstGeom>
      </xdr:spPr>
    </xdr:pic>
    <xdr:clientData/>
  </xdr:twoCellAnchor>
  <xdr:twoCellAnchor editAs="oneCell">
    <xdr:from>
      <xdr:col>0</xdr:col>
      <xdr:colOff>314440</xdr:colOff>
      <xdr:row>118</xdr:row>
      <xdr:rowOff>19275</xdr:rowOff>
    </xdr:from>
    <xdr:to>
      <xdr:col>1</xdr:col>
      <xdr:colOff>2007394</xdr:colOff>
      <xdr:row>120</xdr:row>
      <xdr:rowOff>130400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440" y="39909975"/>
          <a:ext cx="2054904" cy="682625"/>
        </a:xfrm>
        <a:prstGeom prst="rect">
          <a:avLst/>
        </a:prstGeom>
      </xdr:spPr>
    </xdr:pic>
    <xdr:clientData/>
  </xdr:twoCellAnchor>
  <xdr:twoCellAnchor editAs="oneCell">
    <xdr:from>
      <xdr:col>3</xdr:col>
      <xdr:colOff>1582736</xdr:colOff>
      <xdr:row>117</xdr:row>
      <xdr:rowOff>285748</xdr:rowOff>
    </xdr:from>
    <xdr:to>
      <xdr:col>5</xdr:col>
      <xdr:colOff>522172</xdr:colOff>
      <xdr:row>120</xdr:row>
      <xdr:rowOff>65879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86" y="39890698"/>
          <a:ext cx="2002405" cy="637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4" bestFit="1" customWidth="1"/>
    <col min="8" max="8" width="16.5703125" style="124" bestFit="1" customWidth="1"/>
    <col min="9" max="9" width="15.85546875" style="124" bestFit="1" customWidth="1"/>
    <col min="10" max="10" width="10.85546875" style="124" bestFit="1" customWidth="1"/>
    <col min="11" max="13" width="13.28515625" style="124" customWidth="1"/>
    <col min="14" max="14" width="14.5703125" style="124" customWidth="1"/>
    <col min="15" max="15" width="15.140625" style="12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17" ht="27" customHeight="1" x14ac:dyDescent="0.25">
      <c r="A5" s="246" t="s">
        <v>56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17" ht="20.25" customHeight="1" x14ac:dyDescent="0.25">
      <c r="A6" s="247" t="s">
        <v>349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7" s="125" customFormat="1" ht="18" customHeight="1" x14ac:dyDescent="0.2">
      <c r="A7" s="248" t="s">
        <v>90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7" s="125" customFormat="1" ht="18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7" s="127" customFormat="1" ht="29.25" customHeight="1" thickBot="1" x14ac:dyDescent="0.25">
      <c r="A9" s="70" t="s">
        <v>148</v>
      </c>
      <c r="B9" s="65" t="s">
        <v>44</v>
      </c>
      <c r="C9" s="65" t="s">
        <v>165</v>
      </c>
      <c r="D9" s="65" t="s">
        <v>45</v>
      </c>
      <c r="E9" s="65" t="s">
        <v>46</v>
      </c>
      <c r="F9" s="65" t="s">
        <v>221</v>
      </c>
      <c r="G9" s="66" t="s">
        <v>139</v>
      </c>
      <c r="H9" s="66" t="s">
        <v>0</v>
      </c>
      <c r="I9" s="66" t="s">
        <v>1</v>
      </c>
      <c r="J9" s="66" t="s">
        <v>2</v>
      </c>
      <c r="K9" s="66" t="s">
        <v>3</v>
      </c>
      <c r="L9" s="66" t="s">
        <v>4</v>
      </c>
      <c r="M9" s="66" t="s">
        <v>5</v>
      </c>
      <c r="N9" s="66" t="s">
        <v>6</v>
      </c>
      <c r="O9" s="67" t="s">
        <v>138</v>
      </c>
    </row>
    <row r="10" spans="1:17" s="14" customFormat="1" ht="36.75" customHeight="1" x14ac:dyDescent="0.2">
      <c r="A10" s="128">
        <v>1</v>
      </c>
      <c r="B10" s="141" t="s">
        <v>110</v>
      </c>
      <c r="C10" s="79" t="s">
        <v>53</v>
      </c>
      <c r="D10" s="79" t="s">
        <v>185</v>
      </c>
      <c r="E10" s="79" t="s">
        <v>59</v>
      </c>
      <c r="F10" s="80" t="s">
        <v>222</v>
      </c>
      <c r="G10" s="81">
        <v>150000</v>
      </c>
      <c r="H10" s="71">
        <v>0</v>
      </c>
      <c r="I10" s="68">
        <v>150000</v>
      </c>
      <c r="J10" s="68">
        <f t="shared" ref="J10:J73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73" si="1">J10+K10+L10+M10</f>
        <v>33769.21</v>
      </c>
      <c r="O10" s="69">
        <f t="shared" ref="O10:O73" si="2">I10-N10</f>
        <v>116230.79000000001</v>
      </c>
    </row>
    <row r="11" spans="1:17" s="14" customFormat="1" ht="36.75" customHeight="1" thickBot="1" x14ac:dyDescent="0.25">
      <c r="A11" s="129">
        <v>2</v>
      </c>
      <c r="B11" s="142" t="s">
        <v>113</v>
      </c>
      <c r="C11" s="85" t="s">
        <v>53</v>
      </c>
      <c r="D11" s="85" t="s">
        <v>263</v>
      </c>
      <c r="E11" s="85" t="s">
        <v>59</v>
      </c>
      <c r="F11" s="86" t="s">
        <v>222</v>
      </c>
      <c r="G11" s="8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8">
        <v>3</v>
      </c>
      <c r="B12" s="142" t="s">
        <v>178</v>
      </c>
      <c r="C12" s="85" t="s">
        <v>53</v>
      </c>
      <c r="D12" s="85" t="s">
        <v>198</v>
      </c>
      <c r="E12" s="85" t="s">
        <v>59</v>
      </c>
      <c r="F12" s="86" t="s">
        <v>223</v>
      </c>
      <c r="G12" s="8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8">
        <v>4</v>
      </c>
      <c r="B13" s="142" t="s">
        <v>286</v>
      </c>
      <c r="C13" s="85" t="s">
        <v>53</v>
      </c>
      <c r="D13" s="85" t="s">
        <v>287</v>
      </c>
      <c r="E13" s="85" t="s">
        <v>59</v>
      </c>
      <c r="F13" s="86" t="s">
        <v>222</v>
      </c>
      <c r="G13" s="87">
        <v>150000</v>
      </c>
      <c r="H13" s="5">
        <v>0</v>
      </c>
      <c r="I13" s="3">
        <f>(G13)</f>
        <v>150000</v>
      </c>
      <c r="J13" s="3">
        <f>(I13*2.87%)</f>
        <v>4305</v>
      </c>
      <c r="K13" s="3">
        <v>23866.62</v>
      </c>
      <c r="L13" s="3">
        <f>(I13*3.04%)</f>
        <v>4560</v>
      </c>
      <c r="M13" s="3">
        <v>25</v>
      </c>
      <c r="N13" s="3">
        <f>(J13+K13+L13+M13)</f>
        <v>32756.62</v>
      </c>
      <c r="O13" s="2">
        <f>(I13-N13)</f>
        <v>117243.38</v>
      </c>
    </row>
    <row r="14" spans="1:17" s="14" customFormat="1" ht="36.75" customHeight="1" thickBot="1" x14ac:dyDescent="0.25">
      <c r="A14" s="129">
        <v>5</v>
      </c>
      <c r="B14" s="142" t="s">
        <v>288</v>
      </c>
      <c r="C14" s="85" t="s">
        <v>53</v>
      </c>
      <c r="D14" s="85" t="s">
        <v>363</v>
      </c>
      <c r="E14" s="85" t="s">
        <v>59</v>
      </c>
      <c r="F14" s="86" t="s">
        <v>222</v>
      </c>
      <c r="G14" s="87">
        <v>30000</v>
      </c>
      <c r="H14" s="5">
        <v>0</v>
      </c>
      <c r="I14" s="3">
        <f>(G14)</f>
        <v>30000</v>
      </c>
      <c r="J14" s="3">
        <f>(I14*2.87%)</f>
        <v>861</v>
      </c>
      <c r="K14" s="3">
        <v>0</v>
      </c>
      <c r="L14" s="3">
        <f>(I14*3.04%)</f>
        <v>912</v>
      </c>
      <c r="M14" s="3">
        <v>25</v>
      </c>
      <c r="N14" s="3">
        <f>(J14+K14+L14+M14)</f>
        <v>1798</v>
      </c>
      <c r="O14" s="2">
        <f>(I14-N14)</f>
        <v>28202</v>
      </c>
    </row>
    <row r="15" spans="1:17" s="14" customFormat="1" ht="36.75" customHeight="1" thickBot="1" x14ac:dyDescent="0.25">
      <c r="A15" s="128">
        <v>6</v>
      </c>
      <c r="B15" s="142" t="s">
        <v>40</v>
      </c>
      <c r="C15" s="85" t="s">
        <v>53</v>
      </c>
      <c r="D15" s="85" t="s">
        <v>84</v>
      </c>
      <c r="E15" s="85" t="s">
        <v>48</v>
      </c>
      <c r="F15" s="86" t="s">
        <v>222</v>
      </c>
      <c r="G15" s="8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8">
        <v>7</v>
      </c>
      <c r="B16" s="142" t="s">
        <v>91</v>
      </c>
      <c r="C16" s="85" t="s">
        <v>53</v>
      </c>
      <c r="D16" s="85" t="s">
        <v>264</v>
      </c>
      <c r="E16" s="85" t="s">
        <v>49</v>
      </c>
      <c r="F16" s="86" t="s">
        <v>222</v>
      </c>
      <c r="G16" s="8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9">
        <v>8</v>
      </c>
      <c r="B17" s="142" t="s">
        <v>145</v>
      </c>
      <c r="C17" s="85" t="s">
        <v>53</v>
      </c>
      <c r="D17" s="85" t="s">
        <v>17</v>
      </c>
      <c r="E17" s="85" t="s">
        <v>51</v>
      </c>
      <c r="F17" s="86" t="s">
        <v>222</v>
      </c>
      <c r="G17" s="8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8">
        <v>9</v>
      </c>
      <c r="B18" s="142" t="s">
        <v>106</v>
      </c>
      <c r="C18" s="85" t="s">
        <v>52</v>
      </c>
      <c r="D18" s="85" t="s">
        <v>107</v>
      </c>
      <c r="E18" s="85" t="s">
        <v>55</v>
      </c>
      <c r="F18" s="86" t="s">
        <v>222</v>
      </c>
      <c r="G18" s="8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8">
        <v>10</v>
      </c>
      <c r="B19" s="142" t="s">
        <v>115</v>
      </c>
      <c r="C19" s="85" t="s">
        <v>52</v>
      </c>
      <c r="D19" s="85" t="s">
        <v>263</v>
      </c>
      <c r="E19" s="85" t="s">
        <v>59</v>
      </c>
      <c r="F19" s="86" t="s">
        <v>222</v>
      </c>
      <c r="G19" s="8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3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9">
        <v>11</v>
      </c>
      <c r="B20" s="142" t="s">
        <v>136</v>
      </c>
      <c r="C20" s="85" t="s">
        <v>52</v>
      </c>
      <c r="D20" s="85" t="s">
        <v>16</v>
      </c>
      <c r="E20" s="85" t="s">
        <v>59</v>
      </c>
      <c r="F20" s="86" t="s">
        <v>222</v>
      </c>
      <c r="G20" s="8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3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8">
        <v>12</v>
      </c>
      <c r="B21" s="142" t="s">
        <v>14</v>
      </c>
      <c r="C21" s="85" t="s">
        <v>52</v>
      </c>
      <c r="D21" s="85" t="s">
        <v>10</v>
      </c>
      <c r="E21" s="85" t="s">
        <v>51</v>
      </c>
      <c r="F21" s="86" t="s">
        <v>223</v>
      </c>
      <c r="G21" s="8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3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8">
        <v>13</v>
      </c>
      <c r="B22" s="142" t="s">
        <v>26</v>
      </c>
      <c r="C22" s="85" t="s">
        <v>175</v>
      </c>
      <c r="D22" s="85" t="s">
        <v>27</v>
      </c>
      <c r="E22" s="85" t="s">
        <v>49</v>
      </c>
      <c r="F22" s="86" t="s">
        <v>222</v>
      </c>
      <c r="G22" s="8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9">
        <v>14</v>
      </c>
      <c r="B23" s="142" t="s">
        <v>290</v>
      </c>
      <c r="C23" s="85" t="s">
        <v>175</v>
      </c>
      <c r="D23" s="85" t="s">
        <v>27</v>
      </c>
      <c r="E23" s="85" t="s">
        <v>49</v>
      </c>
      <c r="F23" s="86" t="s">
        <v>223</v>
      </c>
      <c r="G23" s="87">
        <v>45000</v>
      </c>
      <c r="H23" s="5">
        <v>0</v>
      </c>
      <c r="I23" s="3">
        <v>45000</v>
      </c>
      <c r="J23" s="3">
        <f>G23*0.0287</f>
        <v>1291.5</v>
      </c>
      <c r="K23" s="5">
        <v>0</v>
      </c>
      <c r="L23" s="3">
        <f>G23*0.0304</f>
        <v>1368</v>
      </c>
      <c r="M23" s="3">
        <v>0</v>
      </c>
      <c r="N23" s="3">
        <f>J23+K23+L23+M23</f>
        <v>2659.5</v>
      </c>
      <c r="O23" s="2">
        <f>I23-N23</f>
        <v>42340.5</v>
      </c>
    </row>
    <row r="24" spans="1:15" s="14" customFormat="1" ht="36.75" customHeight="1" thickBot="1" x14ac:dyDescent="0.25">
      <c r="A24" s="128">
        <v>15</v>
      </c>
      <c r="B24" s="142" t="s">
        <v>24</v>
      </c>
      <c r="C24" s="85" t="s">
        <v>175</v>
      </c>
      <c r="D24" s="85" t="s">
        <v>13</v>
      </c>
      <c r="E24" s="85" t="s">
        <v>49</v>
      </c>
      <c r="F24" s="86" t="s">
        <v>222</v>
      </c>
      <c r="G24" s="8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3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8">
        <v>16</v>
      </c>
      <c r="B25" s="142" t="s">
        <v>9</v>
      </c>
      <c r="C25" s="85" t="s">
        <v>177</v>
      </c>
      <c r="D25" s="85" t="s">
        <v>8</v>
      </c>
      <c r="E25" s="85" t="s">
        <v>48</v>
      </c>
      <c r="F25" s="86" t="s">
        <v>222</v>
      </c>
      <c r="G25" s="8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3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9">
        <v>17</v>
      </c>
      <c r="B26" s="142" t="s">
        <v>54</v>
      </c>
      <c r="C26" s="85" t="s">
        <v>177</v>
      </c>
      <c r="D26" s="85" t="s">
        <v>8</v>
      </c>
      <c r="E26" s="85" t="s">
        <v>49</v>
      </c>
      <c r="F26" s="86" t="s">
        <v>222</v>
      </c>
      <c r="G26" s="8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8">
        <v>18</v>
      </c>
      <c r="B27" s="142" t="s">
        <v>117</v>
      </c>
      <c r="C27" s="85" t="s">
        <v>177</v>
      </c>
      <c r="D27" s="85" t="s">
        <v>99</v>
      </c>
      <c r="E27" s="85" t="s">
        <v>49</v>
      </c>
      <c r="F27" s="86" t="s">
        <v>223</v>
      </c>
      <c r="G27" s="8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8">
        <v>19</v>
      </c>
      <c r="B28" s="142" t="s">
        <v>234</v>
      </c>
      <c r="C28" s="85" t="s">
        <v>177</v>
      </c>
      <c r="D28" s="85" t="s">
        <v>235</v>
      </c>
      <c r="E28" s="85" t="s">
        <v>49</v>
      </c>
      <c r="F28" s="86" t="s">
        <v>222</v>
      </c>
      <c r="G28" s="8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3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9">
        <v>20</v>
      </c>
      <c r="B29" s="142" t="s">
        <v>112</v>
      </c>
      <c r="C29" s="85" t="s">
        <v>53</v>
      </c>
      <c r="D29" s="85" t="s">
        <v>263</v>
      </c>
      <c r="E29" s="85" t="s">
        <v>59</v>
      </c>
      <c r="F29" s="86" t="s">
        <v>222</v>
      </c>
      <c r="G29" s="8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8">
        <v>21</v>
      </c>
      <c r="B30" s="142" t="s">
        <v>20</v>
      </c>
      <c r="C30" s="85" t="s">
        <v>176</v>
      </c>
      <c r="D30" s="85" t="s">
        <v>67</v>
      </c>
      <c r="E30" s="85" t="s">
        <v>48</v>
      </c>
      <c r="F30" s="86" t="s">
        <v>222</v>
      </c>
      <c r="G30" s="8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3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8">
        <v>22</v>
      </c>
      <c r="B31" s="142" t="s">
        <v>69</v>
      </c>
      <c r="C31" s="85" t="s">
        <v>176</v>
      </c>
      <c r="D31" s="85" t="s">
        <v>70</v>
      </c>
      <c r="E31" s="85" t="s">
        <v>49</v>
      </c>
      <c r="F31" s="86" t="s">
        <v>223</v>
      </c>
      <c r="G31" s="8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3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9">
        <v>23</v>
      </c>
      <c r="B32" s="142" t="s">
        <v>86</v>
      </c>
      <c r="C32" s="85" t="s">
        <v>176</v>
      </c>
      <c r="D32" s="85" t="s">
        <v>89</v>
      </c>
      <c r="E32" s="85" t="s">
        <v>48</v>
      </c>
      <c r="F32" s="86" t="s">
        <v>223</v>
      </c>
      <c r="G32" s="8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3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8">
        <v>24</v>
      </c>
      <c r="B33" s="142" t="s">
        <v>95</v>
      </c>
      <c r="C33" s="85" t="s">
        <v>176</v>
      </c>
      <c r="D33" s="85" t="s">
        <v>96</v>
      </c>
      <c r="E33" s="85" t="s">
        <v>49</v>
      </c>
      <c r="F33" s="86" t="s">
        <v>223</v>
      </c>
      <c r="G33" s="8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3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8">
        <v>25</v>
      </c>
      <c r="B34" s="142" t="s">
        <v>102</v>
      </c>
      <c r="C34" s="85" t="s">
        <v>176</v>
      </c>
      <c r="D34" s="85" t="s">
        <v>13</v>
      </c>
      <c r="E34" s="85" t="s">
        <v>49</v>
      </c>
      <c r="F34" s="86" t="s">
        <v>223</v>
      </c>
      <c r="G34" s="8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3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9">
        <v>26</v>
      </c>
      <c r="B35" s="142" t="s">
        <v>261</v>
      </c>
      <c r="C35" s="85" t="s">
        <v>176</v>
      </c>
      <c r="D35" s="85" t="s">
        <v>262</v>
      </c>
      <c r="E35" s="85" t="s">
        <v>49</v>
      </c>
      <c r="F35" s="86" t="s">
        <v>222</v>
      </c>
      <c r="G35" s="8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3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8">
        <v>27</v>
      </c>
      <c r="B36" s="142" t="s">
        <v>170</v>
      </c>
      <c r="C36" s="85" t="s">
        <v>225</v>
      </c>
      <c r="D36" s="85" t="s">
        <v>32</v>
      </c>
      <c r="E36" s="85" t="s">
        <v>59</v>
      </c>
      <c r="F36" s="86" t="s">
        <v>223</v>
      </c>
      <c r="G36" s="8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3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8">
        <v>28</v>
      </c>
      <c r="B37" s="142" t="s">
        <v>168</v>
      </c>
      <c r="C37" s="85" t="s">
        <v>225</v>
      </c>
      <c r="D37" s="85" t="s">
        <v>97</v>
      </c>
      <c r="E37" s="85" t="s">
        <v>59</v>
      </c>
      <c r="F37" s="86" t="s">
        <v>222</v>
      </c>
      <c r="G37" s="8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3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9">
        <v>29</v>
      </c>
      <c r="B38" s="142" t="s">
        <v>167</v>
      </c>
      <c r="C38" s="85" t="s">
        <v>225</v>
      </c>
      <c r="D38" s="85" t="s">
        <v>32</v>
      </c>
      <c r="E38" s="85" t="s">
        <v>59</v>
      </c>
      <c r="F38" s="86" t="s">
        <v>223</v>
      </c>
      <c r="G38" s="8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3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8">
        <v>30</v>
      </c>
      <c r="B39" s="142" t="s">
        <v>236</v>
      </c>
      <c r="C39" s="85" t="s">
        <v>225</v>
      </c>
      <c r="D39" s="85" t="s">
        <v>237</v>
      </c>
      <c r="E39" s="85" t="s">
        <v>49</v>
      </c>
      <c r="F39" s="86" t="s">
        <v>222</v>
      </c>
      <c r="G39" s="8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3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8">
        <v>31</v>
      </c>
      <c r="B40" s="142" t="s">
        <v>12</v>
      </c>
      <c r="C40" s="85" t="s">
        <v>164</v>
      </c>
      <c r="D40" s="85" t="s">
        <v>238</v>
      </c>
      <c r="E40" s="85" t="s">
        <v>48</v>
      </c>
      <c r="F40" s="86" t="s">
        <v>222</v>
      </c>
      <c r="G40" s="8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3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9">
        <v>32</v>
      </c>
      <c r="B41" s="142" t="s">
        <v>71</v>
      </c>
      <c r="C41" s="85" t="s">
        <v>163</v>
      </c>
      <c r="D41" s="85" t="s">
        <v>208</v>
      </c>
      <c r="E41" s="85" t="s">
        <v>49</v>
      </c>
      <c r="F41" s="86" t="s">
        <v>223</v>
      </c>
      <c r="G41" s="8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8">
        <v>33</v>
      </c>
      <c r="B42" s="142" t="s">
        <v>85</v>
      </c>
      <c r="C42" s="85" t="s">
        <v>163</v>
      </c>
      <c r="D42" s="85" t="s">
        <v>254</v>
      </c>
      <c r="E42" s="85" t="s">
        <v>49</v>
      </c>
      <c r="F42" s="86" t="s">
        <v>222</v>
      </c>
      <c r="G42" s="8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8">
        <v>34</v>
      </c>
      <c r="B43" s="142" t="s">
        <v>147</v>
      </c>
      <c r="C43" s="85" t="s">
        <v>163</v>
      </c>
      <c r="D43" s="85" t="s">
        <v>13</v>
      </c>
      <c r="E43" s="85" t="s">
        <v>49</v>
      </c>
      <c r="F43" s="86" t="s">
        <v>223</v>
      </c>
      <c r="G43" s="8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3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9">
        <v>35</v>
      </c>
      <c r="B44" s="142" t="s">
        <v>57</v>
      </c>
      <c r="C44" s="85" t="s">
        <v>163</v>
      </c>
      <c r="D44" s="85" t="s">
        <v>13</v>
      </c>
      <c r="E44" s="85" t="s">
        <v>48</v>
      </c>
      <c r="F44" s="86" t="s">
        <v>222</v>
      </c>
      <c r="G44" s="8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3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8">
        <v>36</v>
      </c>
      <c r="B45" s="143" t="s">
        <v>354</v>
      </c>
      <c r="C45" s="105" t="s">
        <v>163</v>
      </c>
      <c r="D45" s="105" t="s">
        <v>13</v>
      </c>
      <c r="E45" s="102" t="s">
        <v>49</v>
      </c>
      <c r="F45" s="103" t="s">
        <v>222</v>
      </c>
      <c r="G45" s="104">
        <v>35000</v>
      </c>
      <c r="H45" s="104">
        <v>0</v>
      </c>
      <c r="I45" s="104">
        <v>35000</v>
      </c>
      <c r="J45" s="104">
        <f>(I45*2.87%)</f>
        <v>1004.5</v>
      </c>
      <c r="K45" s="104">
        <v>0</v>
      </c>
      <c r="L45" s="104">
        <f>(I45*3.04%)</f>
        <v>1064</v>
      </c>
      <c r="M45" s="104">
        <v>125</v>
      </c>
      <c r="N45" s="104">
        <f>SUM(J45:M45)</f>
        <v>2193.5</v>
      </c>
      <c r="O45" s="140">
        <f>(I45-N45)</f>
        <v>32806.5</v>
      </c>
    </row>
    <row r="46" spans="1:15" s="14" customFormat="1" ht="36.75" customHeight="1" x14ac:dyDescent="0.2">
      <c r="A46" s="128">
        <v>37</v>
      </c>
      <c r="B46" s="142" t="s">
        <v>180</v>
      </c>
      <c r="C46" s="85" t="s">
        <v>163</v>
      </c>
      <c r="D46" s="85" t="s">
        <v>214</v>
      </c>
      <c r="E46" s="85" t="s">
        <v>51</v>
      </c>
      <c r="F46" s="86" t="s">
        <v>223</v>
      </c>
      <c r="G46" s="8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3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9">
        <v>38</v>
      </c>
      <c r="B47" s="142" t="s">
        <v>60</v>
      </c>
      <c r="C47" s="85" t="s">
        <v>163</v>
      </c>
      <c r="D47" s="85" t="s">
        <v>239</v>
      </c>
      <c r="E47" s="85" t="s">
        <v>49</v>
      </c>
      <c r="F47" s="86" t="s">
        <v>223</v>
      </c>
      <c r="G47" s="8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3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8">
        <v>39</v>
      </c>
      <c r="B48" s="142" t="s">
        <v>146</v>
      </c>
      <c r="C48" s="85" t="s">
        <v>163</v>
      </c>
      <c r="D48" s="85" t="s">
        <v>93</v>
      </c>
      <c r="E48" s="85" t="s">
        <v>51</v>
      </c>
      <c r="F48" s="86" t="s">
        <v>223</v>
      </c>
      <c r="G48" s="8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3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8">
        <v>40</v>
      </c>
      <c r="B49" s="142" t="s">
        <v>186</v>
      </c>
      <c r="C49" s="85" t="s">
        <v>53</v>
      </c>
      <c r="D49" s="85" t="s">
        <v>365</v>
      </c>
      <c r="E49" s="85" t="s">
        <v>49</v>
      </c>
      <c r="F49" s="86" t="s">
        <v>222</v>
      </c>
      <c r="G49" s="8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9">
        <v>41</v>
      </c>
      <c r="B50" s="142" t="s">
        <v>29</v>
      </c>
      <c r="C50" s="85" t="s">
        <v>163</v>
      </c>
      <c r="D50" s="85" t="s">
        <v>10</v>
      </c>
      <c r="E50" s="85" t="s">
        <v>51</v>
      </c>
      <c r="F50" s="86" t="s">
        <v>223</v>
      </c>
      <c r="G50" s="8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3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8">
        <v>42</v>
      </c>
      <c r="B51" s="142" t="s">
        <v>179</v>
      </c>
      <c r="C51" s="85" t="s">
        <v>163</v>
      </c>
      <c r="D51" s="85" t="s">
        <v>10</v>
      </c>
      <c r="E51" s="85" t="s">
        <v>49</v>
      </c>
      <c r="F51" s="86" t="s">
        <v>223</v>
      </c>
      <c r="G51" s="8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3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8">
        <v>43</v>
      </c>
      <c r="B52" s="142" t="s">
        <v>209</v>
      </c>
      <c r="C52" s="85" t="s">
        <v>163</v>
      </c>
      <c r="D52" s="85" t="s">
        <v>10</v>
      </c>
      <c r="E52" s="85" t="s">
        <v>49</v>
      </c>
      <c r="F52" s="86" t="s">
        <v>223</v>
      </c>
      <c r="G52" s="8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3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9">
        <v>44</v>
      </c>
      <c r="B53" s="142" t="s">
        <v>30</v>
      </c>
      <c r="C53" s="85" t="s">
        <v>163</v>
      </c>
      <c r="D53" s="85" t="s">
        <v>10</v>
      </c>
      <c r="E53" s="85" t="s">
        <v>51</v>
      </c>
      <c r="F53" s="86" t="s">
        <v>223</v>
      </c>
      <c r="G53" s="8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3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8">
        <v>45</v>
      </c>
      <c r="B54" s="142" t="s">
        <v>61</v>
      </c>
      <c r="C54" s="85" t="s">
        <v>163</v>
      </c>
      <c r="D54" s="85" t="s">
        <v>62</v>
      </c>
      <c r="E54" s="85" t="s">
        <v>51</v>
      </c>
      <c r="F54" s="86" t="s">
        <v>223</v>
      </c>
      <c r="G54" s="8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3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8">
        <v>46</v>
      </c>
      <c r="B55" s="142" t="s">
        <v>210</v>
      </c>
      <c r="C55" s="85" t="s">
        <v>163</v>
      </c>
      <c r="D55" s="85" t="s">
        <v>211</v>
      </c>
      <c r="E55" s="85" t="s">
        <v>51</v>
      </c>
      <c r="F55" s="86" t="s">
        <v>223</v>
      </c>
      <c r="G55" s="8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3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9">
        <v>47</v>
      </c>
      <c r="B56" s="142" t="s">
        <v>205</v>
      </c>
      <c r="C56" s="85" t="s">
        <v>163</v>
      </c>
      <c r="D56" s="85" t="s">
        <v>94</v>
      </c>
      <c r="E56" s="85" t="s">
        <v>49</v>
      </c>
      <c r="F56" s="86" t="s">
        <v>223</v>
      </c>
      <c r="G56" s="8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3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8">
        <v>48</v>
      </c>
      <c r="B57" s="142" t="s">
        <v>92</v>
      </c>
      <c r="C57" s="85" t="s">
        <v>163</v>
      </c>
      <c r="D57" s="85" t="s">
        <v>17</v>
      </c>
      <c r="E57" s="85" t="s">
        <v>51</v>
      </c>
      <c r="F57" s="86" t="s">
        <v>222</v>
      </c>
      <c r="G57" s="8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3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8">
        <v>49</v>
      </c>
      <c r="B58" s="142" t="s">
        <v>31</v>
      </c>
      <c r="C58" s="85" t="s">
        <v>163</v>
      </c>
      <c r="D58" s="85" t="s">
        <v>17</v>
      </c>
      <c r="E58" s="85" t="s">
        <v>51</v>
      </c>
      <c r="F58" s="86" t="s">
        <v>222</v>
      </c>
      <c r="G58" s="8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3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9">
        <v>50</v>
      </c>
      <c r="B59" s="142" t="s">
        <v>181</v>
      </c>
      <c r="C59" s="85" t="s">
        <v>163</v>
      </c>
      <c r="D59" s="85" t="s">
        <v>17</v>
      </c>
      <c r="E59" s="85" t="s">
        <v>51</v>
      </c>
      <c r="F59" s="86" t="s">
        <v>222</v>
      </c>
      <c r="G59" s="8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3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8">
        <v>51</v>
      </c>
      <c r="B60" s="142" t="s">
        <v>28</v>
      </c>
      <c r="C60" s="85" t="s">
        <v>163</v>
      </c>
      <c r="D60" s="85" t="s">
        <v>17</v>
      </c>
      <c r="E60" s="85" t="s">
        <v>51</v>
      </c>
      <c r="F60" s="86" t="s">
        <v>222</v>
      </c>
      <c r="G60" s="8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3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8">
        <v>52</v>
      </c>
      <c r="B61" s="142" t="s">
        <v>224</v>
      </c>
      <c r="C61" s="85" t="s">
        <v>163</v>
      </c>
      <c r="D61" s="85" t="s">
        <v>17</v>
      </c>
      <c r="E61" s="85" t="s">
        <v>51</v>
      </c>
      <c r="F61" s="86" t="s">
        <v>222</v>
      </c>
      <c r="G61" s="8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3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9">
        <v>53</v>
      </c>
      <c r="B62" s="142" t="s">
        <v>233</v>
      </c>
      <c r="C62" s="85" t="s">
        <v>163</v>
      </c>
      <c r="D62" s="85" t="s">
        <v>17</v>
      </c>
      <c r="E62" s="85" t="s">
        <v>51</v>
      </c>
      <c r="F62" s="86" t="s">
        <v>223</v>
      </c>
      <c r="G62" s="8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3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8">
        <v>54</v>
      </c>
      <c r="B63" s="142" t="s">
        <v>108</v>
      </c>
      <c r="C63" s="85" t="s">
        <v>173</v>
      </c>
      <c r="D63" s="85" t="s">
        <v>187</v>
      </c>
      <c r="E63" s="85" t="s">
        <v>48</v>
      </c>
      <c r="F63" s="86" t="s">
        <v>222</v>
      </c>
      <c r="G63" s="8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3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8">
        <v>55</v>
      </c>
      <c r="B64" s="142" t="s">
        <v>149</v>
      </c>
      <c r="C64" s="85" t="s">
        <v>173</v>
      </c>
      <c r="D64" s="85" t="s">
        <v>188</v>
      </c>
      <c r="E64" s="85" t="s">
        <v>48</v>
      </c>
      <c r="F64" s="86" t="s">
        <v>222</v>
      </c>
      <c r="G64" s="8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3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9">
        <v>56</v>
      </c>
      <c r="B65" s="142" t="s">
        <v>212</v>
      </c>
      <c r="C65" s="85" t="s">
        <v>173</v>
      </c>
      <c r="D65" s="85" t="s">
        <v>216</v>
      </c>
      <c r="E65" s="85" t="s">
        <v>59</v>
      </c>
      <c r="F65" s="86" t="s">
        <v>222</v>
      </c>
      <c r="G65" s="8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3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8">
        <v>57</v>
      </c>
      <c r="B66" s="142" t="s">
        <v>75</v>
      </c>
      <c r="C66" s="85" t="s">
        <v>173</v>
      </c>
      <c r="D66" s="85" t="s">
        <v>103</v>
      </c>
      <c r="E66" s="85" t="s">
        <v>48</v>
      </c>
      <c r="F66" s="86" t="s">
        <v>222</v>
      </c>
      <c r="G66" s="8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3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8">
        <v>58</v>
      </c>
      <c r="B67" s="142" t="s">
        <v>88</v>
      </c>
      <c r="C67" s="85" t="s">
        <v>173</v>
      </c>
      <c r="D67" s="85" t="s">
        <v>72</v>
      </c>
      <c r="E67" s="85" t="s">
        <v>48</v>
      </c>
      <c r="F67" s="86" t="s">
        <v>222</v>
      </c>
      <c r="G67" s="8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3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9">
        <v>59</v>
      </c>
      <c r="B68" s="142" t="s">
        <v>41</v>
      </c>
      <c r="C68" s="85" t="s">
        <v>173</v>
      </c>
      <c r="D68" s="85" t="s">
        <v>72</v>
      </c>
      <c r="E68" s="85" t="s">
        <v>48</v>
      </c>
      <c r="F68" s="86" t="s">
        <v>222</v>
      </c>
      <c r="G68" s="8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3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8">
        <v>60</v>
      </c>
      <c r="B69" s="142" t="s">
        <v>34</v>
      </c>
      <c r="C69" s="85" t="s">
        <v>173</v>
      </c>
      <c r="D69" s="85" t="s">
        <v>72</v>
      </c>
      <c r="E69" s="85" t="s">
        <v>48</v>
      </c>
      <c r="F69" s="86" t="s">
        <v>223</v>
      </c>
      <c r="G69" s="8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3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8">
        <v>61</v>
      </c>
      <c r="B70" s="142" t="s">
        <v>35</v>
      </c>
      <c r="C70" s="85" t="s">
        <v>173</v>
      </c>
      <c r="D70" s="85" t="s">
        <v>105</v>
      </c>
      <c r="E70" s="85" t="s">
        <v>48</v>
      </c>
      <c r="F70" s="86" t="s">
        <v>223</v>
      </c>
      <c r="G70" s="8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3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9">
        <v>62</v>
      </c>
      <c r="B71" s="142" t="s">
        <v>23</v>
      </c>
      <c r="C71" s="85" t="s">
        <v>173</v>
      </c>
      <c r="D71" s="85" t="s">
        <v>105</v>
      </c>
      <c r="E71" s="85" t="s">
        <v>48</v>
      </c>
      <c r="F71" s="86" t="s">
        <v>222</v>
      </c>
      <c r="G71" s="8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3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8">
        <v>63</v>
      </c>
      <c r="B72" s="142" t="s">
        <v>36</v>
      </c>
      <c r="C72" s="85" t="s">
        <v>173</v>
      </c>
      <c r="D72" s="85" t="s">
        <v>105</v>
      </c>
      <c r="E72" s="85" t="s">
        <v>48</v>
      </c>
      <c r="F72" s="86" t="s">
        <v>223</v>
      </c>
      <c r="G72" s="8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3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8">
        <v>64</v>
      </c>
      <c r="B73" s="142" t="s">
        <v>37</v>
      </c>
      <c r="C73" s="85" t="s">
        <v>173</v>
      </c>
      <c r="D73" s="85" t="s">
        <v>105</v>
      </c>
      <c r="E73" s="85" t="s">
        <v>48</v>
      </c>
      <c r="F73" s="86" t="s">
        <v>222</v>
      </c>
      <c r="G73" s="8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3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9">
        <v>65</v>
      </c>
      <c r="B74" s="142" t="s">
        <v>33</v>
      </c>
      <c r="C74" s="85" t="s">
        <v>173</v>
      </c>
      <c r="D74" s="85" t="s">
        <v>105</v>
      </c>
      <c r="E74" s="85" t="s">
        <v>49</v>
      </c>
      <c r="F74" s="86" t="s">
        <v>223</v>
      </c>
      <c r="G74" s="87">
        <v>45000</v>
      </c>
      <c r="H74" s="5">
        <v>0</v>
      </c>
      <c r="I74" s="3">
        <v>45000</v>
      </c>
      <c r="J74" s="3">
        <f t="shared" ref="J74:J100" si="4">G74*0.0287</f>
        <v>1291.5</v>
      </c>
      <c r="K74" s="3">
        <v>1148.33</v>
      </c>
      <c r="L74" s="3">
        <f t="shared" si="3"/>
        <v>1368</v>
      </c>
      <c r="M74" s="3">
        <v>125</v>
      </c>
      <c r="N74" s="3">
        <f t="shared" ref="N74:N100" si="5">J74+K74+L74+M74</f>
        <v>3932.83</v>
      </c>
      <c r="O74" s="2">
        <f t="shared" ref="O74:O102" si="6">I74-N74</f>
        <v>41067.17</v>
      </c>
    </row>
    <row r="75" spans="1:15" s="14" customFormat="1" ht="36.75" customHeight="1" thickBot="1" x14ac:dyDescent="0.25">
      <c r="A75" s="128">
        <v>66</v>
      </c>
      <c r="B75" s="142" t="s">
        <v>137</v>
      </c>
      <c r="C75" s="85" t="s">
        <v>173</v>
      </c>
      <c r="D75" s="85" t="s">
        <v>105</v>
      </c>
      <c r="E75" s="85" t="s">
        <v>49</v>
      </c>
      <c r="F75" s="86" t="s">
        <v>222</v>
      </c>
      <c r="G75" s="87">
        <v>35000</v>
      </c>
      <c r="H75" s="5">
        <v>0</v>
      </c>
      <c r="I75" s="3">
        <v>35000</v>
      </c>
      <c r="J75" s="3">
        <f t="shared" si="4"/>
        <v>1004.5</v>
      </c>
      <c r="K75" s="5">
        <v>0</v>
      </c>
      <c r="L75" s="3">
        <f t="shared" si="3"/>
        <v>1064</v>
      </c>
      <c r="M75" s="3">
        <v>25</v>
      </c>
      <c r="N75" s="3">
        <f t="shared" si="5"/>
        <v>2093.5</v>
      </c>
      <c r="O75" s="2">
        <f t="shared" si="6"/>
        <v>32906.5</v>
      </c>
    </row>
    <row r="76" spans="1:15" s="14" customFormat="1" ht="36.75" customHeight="1" x14ac:dyDescent="0.2">
      <c r="A76" s="128">
        <v>67</v>
      </c>
      <c r="B76" s="142" t="s">
        <v>11</v>
      </c>
      <c r="C76" s="85" t="s">
        <v>173</v>
      </c>
      <c r="D76" s="85" t="s">
        <v>105</v>
      </c>
      <c r="E76" s="85" t="s">
        <v>49</v>
      </c>
      <c r="F76" s="86" t="s">
        <v>223</v>
      </c>
      <c r="G76" s="8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9">
        <v>68</v>
      </c>
      <c r="B77" s="142" t="s">
        <v>7</v>
      </c>
      <c r="C77" s="85" t="s">
        <v>194</v>
      </c>
      <c r="D77" s="85" t="s">
        <v>197</v>
      </c>
      <c r="E77" s="85" t="s">
        <v>48</v>
      </c>
      <c r="F77" s="86" t="s">
        <v>223</v>
      </c>
      <c r="G77" s="87">
        <v>150000</v>
      </c>
      <c r="H77" s="5">
        <v>0</v>
      </c>
      <c r="I77" s="3">
        <v>150000</v>
      </c>
      <c r="J77" s="3">
        <f t="shared" si="4"/>
        <v>4305</v>
      </c>
      <c r="K77" s="3">
        <v>23866.62</v>
      </c>
      <c r="L77" s="3">
        <v>4560</v>
      </c>
      <c r="M77" s="3">
        <v>125</v>
      </c>
      <c r="N77" s="3">
        <f t="shared" si="5"/>
        <v>32856.619999999995</v>
      </c>
      <c r="O77" s="2">
        <f t="shared" si="6"/>
        <v>117143.38</v>
      </c>
    </row>
    <row r="78" spans="1:15" s="14" customFormat="1" ht="36.75" customHeight="1" thickBot="1" x14ac:dyDescent="0.25">
      <c r="A78" s="128">
        <v>69</v>
      </c>
      <c r="B78" s="142" t="s">
        <v>39</v>
      </c>
      <c r="C78" s="85" t="s">
        <v>194</v>
      </c>
      <c r="D78" s="85" t="s">
        <v>268</v>
      </c>
      <c r="E78" s="85" t="s">
        <v>48</v>
      </c>
      <c r="F78" s="86" t="s">
        <v>223</v>
      </c>
      <c r="G78" s="8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8">
        <v>70</v>
      </c>
      <c r="B79" s="142" t="s">
        <v>42</v>
      </c>
      <c r="C79" s="85" t="s">
        <v>194</v>
      </c>
      <c r="D79" s="85" t="s">
        <v>268</v>
      </c>
      <c r="E79" s="85" t="s">
        <v>48</v>
      </c>
      <c r="F79" s="86" t="s">
        <v>222</v>
      </c>
      <c r="G79" s="87">
        <v>80000</v>
      </c>
      <c r="H79" s="5">
        <v>0</v>
      </c>
      <c r="I79" s="3">
        <v>80000</v>
      </c>
      <c r="J79" s="3">
        <f t="shared" si="4"/>
        <v>2296</v>
      </c>
      <c r="K79" s="3">
        <v>0</v>
      </c>
      <c r="L79" s="3">
        <f t="shared" ref="L79:L89" si="7">G79*0.0304</f>
        <v>2432</v>
      </c>
      <c r="M79" s="3">
        <v>843</v>
      </c>
      <c r="N79" s="3">
        <f t="shared" si="5"/>
        <v>5571</v>
      </c>
      <c r="O79" s="2">
        <f t="shared" si="6"/>
        <v>74429</v>
      </c>
    </row>
    <row r="80" spans="1:15" s="14" customFormat="1" ht="36.75" customHeight="1" thickBot="1" x14ac:dyDescent="0.25">
      <c r="A80" s="129">
        <v>71</v>
      </c>
      <c r="B80" s="142" t="s">
        <v>98</v>
      </c>
      <c r="C80" s="85" t="s">
        <v>172</v>
      </c>
      <c r="D80" s="85" t="s">
        <v>97</v>
      </c>
      <c r="E80" s="85" t="s">
        <v>49</v>
      </c>
      <c r="F80" s="86" t="s">
        <v>222</v>
      </c>
      <c r="G80" s="87">
        <v>70000</v>
      </c>
      <c r="H80" s="5">
        <v>0</v>
      </c>
      <c r="I80" s="3">
        <v>70000</v>
      </c>
      <c r="J80" s="3">
        <f t="shared" si="4"/>
        <v>2009</v>
      </c>
      <c r="K80" s="3">
        <v>5368.48</v>
      </c>
      <c r="L80" s="3">
        <f t="shared" si="7"/>
        <v>2128</v>
      </c>
      <c r="M80" s="3">
        <v>125</v>
      </c>
      <c r="N80" s="3">
        <f t="shared" si="5"/>
        <v>9630.48</v>
      </c>
      <c r="O80" s="2">
        <f t="shared" si="6"/>
        <v>60369.520000000004</v>
      </c>
    </row>
    <row r="81" spans="1:15" s="14" customFormat="1" ht="36.75" customHeight="1" thickBot="1" x14ac:dyDescent="0.25">
      <c r="A81" s="128">
        <v>72</v>
      </c>
      <c r="B81" s="142" t="s">
        <v>73</v>
      </c>
      <c r="C81" s="85" t="s">
        <v>172</v>
      </c>
      <c r="D81" s="85" t="s">
        <v>74</v>
      </c>
      <c r="E81" s="85" t="s">
        <v>48</v>
      </c>
      <c r="F81" s="86" t="s">
        <v>222</v>
      </c>
      <c r="G81" s="87">
        <v>50000</v>
      </c>
      <c r="H81" s="5">
        <v>0</v>
      </c>
      <c r="I81" s="3">
        <v>50000</v>
      </c>
      <c r="J81" s="3">
        <f t="shared" si="4"/>
        <v>1435</v>
      </c>
      <c r="K81" s="3">
        <v>1854</v>
      </c>
      <c r="L81" s="3">
        <f t="shared" si="7"/>
        <v>1520</v>
      </c>
      <c r="M81" s="3">
        <v>125</v>
      </c>
      <c r="N81" s="3">
        <f t="shared" si="5"/>
        <v>4934</v>
      </c>
      <c r="O81" s="2">
        <f t="shared" si="6"/>
        <v>45066</v>
      </c>
    </row>
    <row r="82" spans="1:15" s="14" customFormat="1" ht="36.75" customHeight="1" x14ac:dyDescent="0.2">
      <c r="A82" s="128">
        <v>73</v>
      </c>
      <c r="B82" s="142" t="s">
        <v>76</v>
      </c>
      <c r="C82" s="85" t="s">
        <v>172</v>
      </c>
      <c r="D82" s="85" t="s">
        <v>74</v>
      </c>
      <c r="E82" s="85" t="s">
        <v>48</v>
      </c>
      <c r="F82" s="86" t="s">
        <v>222</v>
      </c>
      <c r="G82" s="87">
        <v>50000</v>
      </c>
      <c r="H82" s="5">
        <v>0</v>
      </c>
      <c r="I82" s="3">
        <v>50000</v>
      </c>
      <c r="J82" s="3">
        <f t="shared" si="4"/>
        <v>1435</v>
      </c>
      <c r="K82" s="3">
        <v>1854</v>
      </c>
      <c r="L82" s="3">
        <f t="shared" si="7"/>
        <v>1520</v>
      </c>
      <c r="M82" s="3">
        <v>843</v>
      </c>
      <c r="N82" s="3">
        <f t="shared" si="5"/>
        <v>5652</v>
      </c>
      <c r="O82" s="2">
        <f t="shared" si="6"/>
        <v>44348</v>
      </c>
    </row>
    <row r="83" spans="1:15" s="14" customFormat="1" ht="36.75" customHeight="1" thickBot="1" x14ac:dyDescent="0.25">
      <c r="A83" s="129">
        <v>74</v>
      </c>
      <c r="B83" s="142" t="s">
        <v>77</v>
      </c>
      <c r="C83" s="85" t="s">
        <v>172</v>
      </c>
      <c r="D83" s="85" t="s">
        <v>74</v>
      </c>
      <c r="E83" s="85" t="s">
        <v>48</v>
      </c>
      <c r="F83" s="86" t="s">
        <v>222</v>
      </c>
      <c r="G83" s="87">
        <v>50000</v>
      </c>
      <c r="H83" s="5">
        <v>0</v>
      </c>
      <c r="I83" s="3">
        <v>50000</v>
      </c>
      <c r="J83" s="3">
        <f t="shared" si="4"/>
        <v>1435</v>
      </c>
      <c r="K83" s="3">
        <v>1854</v>
      </c>
      <c r="L83" s="3">
        <f t="shared" si="7"/>
        <v>1520</v>
      </c>
      <c r="M83" s="3">
        <v>125</v>
      </c>
      <c r="N83" s="3">
        <f t="shared" si="5"/>
        <v>4934</v>
      </c>
      <c r="O83" s="2">
        <f t="shared" si="6"/>
        <v>45066</v>
      </c>
    </row>
    <row r="84" spans="1:15" s="14" customFormat="1" ht="36.75" customHeight="1" thickBot="1" x14ac:dyDescent="0.25">
      <c r="A84" s="128">
        <v>75</v>
      </c>
      <c r="B84" s="142" t="s">
        <v>78</v>
      </c>
      <c r="C84" s="85" t="s">
        <v>172</v>
      </c>
      <c r="D84" s="85" t="s">
        <v>74</v>
      </c>
      <c r="E84" s="85" t="s">
        <v>48</v>
      </c>
      <c r="F84" s="86" t="s">
        <v>222</v>
      </c>
      <c r="G84" s="87">
        <v>50000</v>
      </c>
      <c r="H84" s="5">
        <v>0</v>
      </c>
      <c r="I84" s="3">
        <v>50000</v>
      </c>
      <c r="J84" s="3">
        <f t="shared" si="4"/>
        <v>1435</v>
      </c>
      <c r="K84" s="3">
        <v>1651.48</v>
      </c>
      <c r="L84" s="3">
        <f t="shared" si="7"/>
        <v>1520</v>
      </c>
      <c r="M84" s="3">
        <v>1475.12</v>
      </c>
      <c r="N84" s="3">
        <f t="shared" si="5"/>
        <v>6081.5999999999995</v>
      </c>
      <c r="O84" s="2">
        <f t="shared" si="6"/>
        <v>43918.400000000001</v>
      </c>
    </row>
    <row r="85" spans="1:15" s="14" customFormat="1" ht="36.75" customHeight="1" x14ac:dyDescent="0.2">
      <c r="A85" s="128">
        <v>76</v>
      </c>
      <c r="B85" s="142" t="s">
        <v>109</v>
      </c>
      <c r="C85" s="85" t="s">
        <v>172</v>
      </c>
      <c r="D85" s="85" t="s">
        <v>74</v>
      </c>
      <c r="E85" s="85" t="s">
        <v>48</v>
      </c>
      <c r="F85" s="86" t="s">
        <v>222</v>
      </c>
      <c r="G85" s="87">
        <v>50000</v>
      </c>
      <c r="H85" s="5">
        <v>0</v>
      </c>
      <c r="I85" s="3">
        <v>50000</v>
      </c>
      <c r="J85" s="3">
        <f t="shared" si="4"/>
        <v>1435</v>
      </c>
      <c r="K85" s="3">
        <v>1854</v>
      </c>
      <c r="L85" s="3">
        <f t="shared" si="7"/>
        <v>1520</v>
      </c>
      <c r="M85" s="3">
        <v>25</v>
      </c>
      <c r="N85" s="3">
        <f t="shared" si="5"/>
        <v>4834</v>
      </c>
      <c r="O85" s="2">
        <f t="shared" si="6"/>
        <v>45166</v>
      </c>
    </row>
    <row r="86" spans="1:15" s="14" customFormat="1" ht="36.75" customHeight="1" thickBot="1" x14ac:dyDescent="0.25">
      <c r="A86" s="129">
        <v>77</v>
      </c>
      <c r="B86" s="142" t="s">
        <v>199</v>
      </c>
      <c r="C86" s="85" t="s">
        <v>172</v>
      </c>
      <c r="D86" s="85" t="s">
        <v>116</v>
      </c>
      <c r="E86" s="85" t="s">
        <v>59</v>
      </c>
      <c r="F86" s="86" t="s">
        <v>222</v>
      </c>
      <c r="G86" s="87">
        <v>45000</v>
      </c>
      <c r="H86" s="5">
        <v>0</v>
      </c>
      <c r="I86" s="3">
        <v>45000</v>
      </c>
      <c r="J86" s="3">
        <f t="shared" si="4"/>
        <v>1291.5</v>
      </c>
      <c r="K86" s="3">
        <v>1148.33</v>
      </c>
      <c r="L86" s="3">
        <f t="shared" si="7"/>
        <v>1368</v>
      </c>
      <c r="M86" s="3">
        <v>125</v>
      </c>
      <c r="N86" s="3">
        <f t="shared" si="5"/>
        <v>3932.83</v>
      </c>
      <c r="O86" s="2">
        <f t="shared" si="6"/>
        <v>41067.17</v>
      </c>
    </row>
    <row r="87" spans="1:15" s="14" customFormat="1" ht="36.75" customHeight="1" thickBot="1" x14ac:dyDescent="0.25">
      <c r="A87" s="128">
        <v>78</v>
      </c>
      <c r="B87" s="142" t="s">
        <v>240</v>
      </c>
      <c r="C87" s="85" t="s">
        <v>172</v>
      </c>
      <c r="D87" s="85" t="s">
        <v>241</v>
      </c>
      <c r="E87" s="85" t="s">
        <v>49</v>
      </c>
      <c r="F87" s="86" t="s">
        <v>222</v>
      </c>
      <c r="G87" s="87">
        <v>35000</v>
      </c>
      <c r="H87" s="5">
        <v>0</v>
      </c>
      <c r="I87" s="3">
        <v>35000</v>
      </c>
      <c r="J87" s="3">
        <f t="shared" si="4"/>
        <v>1004.5</v>
      </c>
      <c r="K87" s="3">
        <v>0</v>
      </c>
      <c r="L87" s="3">
        <f t="shared" si="7"/>
        <v>1064</v>
      </c>
      <c r="M87" s="3">
        <v>125</v>
      </c>
      <c r="N87" s="3">
        <f t="shared" si="5"/>
        <v>2193.5</v>
      </c>
      <c r="O87" s="2">
        <f t="shared" si="6"/>
        <v>32806.5</v>
      </c>
    </row>
    <row r="88" spans="1:15" s="14" customFormat="1" ht="36.75" customHeight="1" x14ac:dyDescent="0.2">
      <c r="A88" s="128">
        <v>79</v>
      </c>
      <c r="B88" s="143" t="s">
        <v>353</v>
      </c>
      <c r="C88" s="105" t="s">
        <v>319</v>
      </c>
      <c r="D88" s="105" t="s">
        <v>13</v>
      </c>
      <c r="E88" s="102" t="s">
        <v>49</v>
      </c>
      <c r="F88" s="103" t="s">
        <v>222</v>
      </c>
      <c r="G88" s="104">
        <v>35000</v>
      </c>
      <c r="H88" s="104">
        <v>0</v>
      </c>
      <c r="I88" s="104">
        <v>35000</v>
      </c>
      <c r="J88" s="104">
        <f>(I88*2.87%)</f>
        <v>1004.5</v>
      </c>
      <c r="K88" s="104">
        <v>0</v>
      </c>
      <c r="L88" s="104">
        <f>(I88*3.04%)</f>
        <v>1064</v>
      </c>
      <c r="M88" s="104">
        <v>25</v>
      </c>
      <c r="N88" s="104">
        <f>SUM(J88:M88)</f>
        <v>2093.5</v>
      </c>
      <c r="O88" s="140">
        <f>(I88-N88)</f>
        <v>32906.5</v>
      </c>
    </row>
    <row r="89" spans="1:15" s="14" customFormat="1" ht="36.75" customHeight="1" thickBot="1" x14ac:dyDescent="0.25">
      <c r="A89" s="129">
        <v>80</v>
      </c>
      <c r="B89" s="142" t="s">
        <v>38</v>
      </c>
      <c r="C89" s="85" t="s">
        <v>174</v>
      </c>
      <c r="D89" s="85" t="s">
        <v>256</v>
      </c>
      <c r="E89" s="85" t="s">
        <v>49</v>
      </c>
      <c r="F89" s="86" t="s">
        <v>222</v>
      </c>
      <c r="G89" s="87">
        <v>110000</v>
      </c>
      <c r="H89" s="5">
        <v>0</v>
      </c>
      <c r="I89" s="3">
        <v>110000</v>
      </c>
      <c r="J89" s="3">
        <f t="shared" si="4"/>
        <v>3157</v>
      </c>
      <c r="K89" s="3">
        <v>14457.62</v>
      </c>
      <c r="L89" s="3">
        <f t="shared" si="7"/>
        <v>3344</v>
      </c>
      <c r="M89" s="3">
        <v>125</v>
      </c>
      <c r="N89" s="3">
        <f t="shared" si="5"/>
        <v>21083.620000000003</v>
      </c>
      <c r="O89" s="2">
        <f t="shared" si="6"/>
        <v>88916.38</v>
      </c>
    </row>
    <row r="90" spans="1:15" s="14" customFormat="1" ht="36.75" customHeight="1" thickBot="1" x14ac:dyDescent="0.25">
      <c r="A90" s="128">
        <v>81</v>
      </c>
      <c r="B90" s="142" t="s">
        <v>63</v>
      </c>
      <c r="C90" s="85" t="s">
        <v>174</v>
      </c>
      <c r="D90" s="85" t="s">
        <v>250</v>
      </c>
      <c r="E90" s="85" t="s">
        <v>49</v>
      </c>
      <c r="F90" s="86" t="s">
        <v>223</v>
      </c>
      <c r="G90" s="8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8">
        <v>82</v>
      </c>
      <c r="B91" s="142" t="s">
        <v>189</v>
      </c>
      <c r="C91" s="85" t="s">
        <v>174</v>
      </c>
      <c r="D91" s="85" t="s">
        <v>250</v>
      </c>
      <c r="E91" s="85" t="s">
        <v>49</v>
      </c>
      <c r="F91" s="86" t="s">
        <v>222</v>
      </c>
      <c r="G91" s="8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9">
        <v>83</v>
      </c>
      <c r="B92" s="142" t="s">
        <v>19</v>
      </c>
      <c r="C92" s="85" t="s">
        <v>226</v>
      </c>
      <c r="D92" s="85" t="s">
        <v>66</v>
      </c>
      <c r="E92" s="85" t="s">
        <v>48</v>
      </c>
      <c r="F92" s="86" t="s">
        <v>223</v>
      </c>
      <c r="G92" s="87">
        <v>150000</v>
      </c>
      <c r="H92" s="5">
        <v>0</v>
      </c>
      <c r="I92" s="3">
        <v>150000</v>
      </c>
      <c r="J92" s="3">
        <f t="shared" si="4"/>
        <v>4305</v>
      </c>
      <c r="K92" s="3">
        <v>23529.09</v>
      </c>
      <c r="L92" s="3">
        <v>4560</v>
      </c>
      <c r="M92" s="3">
        <v>1475.12</v>
      </c>
      <c r="N92" s="3">
        <f t="shared" si="5"/>
        <v>33869.21</v>
      </c>
      <c r="O92" s="2">
        <f t="shared" si="6"/>
        <v>116130.79000000001</v>
      </c>
    </row>
    <row r="93" spans="1:15" s="14" customFormat="1" ht="36.75" customHeight="1" thickBot="1" x14ac:dyDescent="0.25">
      <c r="A93" s="128">
        <v>84</v>
      </c>
      <c r="B93" s="142" t="s">
        <v>87</v>
      </c>
      <c r="C93" s="85" t="s">
        <v>226</v>
      </c>
      <c r="D93" s="85" t="s">
        <v>22</v>
      </c>
      <c r="E93" s="85" t="s">
        <v>49</v>
      </c>
      <c r="F93" s="86" t="s">
        <v>222</v>
      </c>
      <c r="G93" s="87">
        <v>75000</v>
      </c>
      <c r="H93" s="5">
        <v>0</v>
      </c>
      <c r="I93" s="3">
        <v>75000</v>
      </c>
      <c r="J93" s="3">
        <f t="shared" si="4"/>
        <v>2152.5</v>
      </c>
      <c r="K93" s="3">
        <v>6309.38</v>
      </c>
      <c r="L93" s="3">
        <f t="shared" ref="L93:L100" si="8">G93*0.0304</f>
        <v>2280</v>
      </c>
      <c r="M93" s="3">
        <v>125</v>
      </c>
      <c r="N93" s="3">
        <f t="shared" si="5"/>
        <v>10866.880000000001</v>
      </c>
      <c r="O93" s="2">
        <f t="shared" si="6"/>
        <v>64133.119999999995</v>
      </c>
    </row>
    <row r="94" spans="1:15" s="14" customFormat="1" ht="36.75" customHeight="1" x14ac:dyDescent="0.2">
      <c r="A94" s="128">
        <v>85</v>
      </c>
      <c r="B94" s="142" t="s">
        <v>104</v>
      </c>
      <c r="C94" s="85" t="s">
        <v>226</v>
      </c>
      <c r="D94" s="85" t="s">
        <v>13</v>
      </c>
      <c r="E94" s="85" t="s">
        <v>49</v>
      </c>
      <c r="F94" s="86" t="s">
        <v>222</v>
      </c>
      <c r="G94" s="87">
        <v>30000</v>
      </c>
      <c r="H94" s="5">
        <v>0</v>
      </c>
      <c r="I94" s="3">
        <v>30000</v>
      </c>
      <c r="J94" s="3">
        <f t="shared" si="4"/>
        <v>861</v>
      </c>
      <c r="K94" s="3">
        <v>0</v>
      </c>
      <c r="L94" s="3">
        <f t="shared" si="8"/>
        <v>912</v>
      </c>
      <c r="M94" s="3">
        <v>1475.12</v>
      </c>
      <c r="N94" s="3">
        <f t="shared" si="5"/>
        <v>3248.12</v>
      </c>
      <c r="O94" s="2">
        <f t="shared" si="6"/>
        <v>26751.88</v>
      </c>
    </row>
    <row r="95" spans="1:15" s="14" customFormat="1" ht="36.75" customHeight="1" thickBot="1" x14ac:dyDescent="0.25">
      <c r="A95" s="129">
        <v>86</v>
      </c>
      <c r="B95" s="142" t="s">
        <v>101</v>
      </c>
      <c r="C95" s="85" t="s">
        <v>226</v>
      </c>
      <c r="D95" s="85" t="s">
        <v>13</v>
      </c>
      <c r="E95" s="85" t="s">
        <v>49</v>
      </c>
      <c r="F95" s="86" t="s">
        <v>223</v>
      </c>
      <c r="G95" s="87">
        <v>35000</v>
      </c>
      <c r="H95" s="5">
        <v>0</v>
      </c>
      <c r="I95" s="3">
        <v>35000</v>
      </c>
      <c r="J95" s="3">
        <f t="shared" si="4"/>
        <v>1004.5</v>
      </c>
      <c r="K95" s="3">
        <v>0</v>
      </c>
      <c r="L95" s="3">
        <f t="shared" si="8"/>
        <v>1064</v>
      </c>
      <c r="M95" s="3">
        <v>125</v>
      </c>
      <c r="N95" s="3">
        <f t="shared" si="5"/>
        <v>2193.5</v>
      </c>
      <c r="O95" s="2">
        <f t="shared" si="6"/>
        <v>32806.5</v>
      </c>
    </row>
    <row r="96" spans="1:15" s="14" customFormat="1" ht="36.75" customHeight="1" thickBot="1" x14ac:dyDescent="0.25">
      <c r="A96" s="128">
        <v>87</v>
      </c>
      <c r="B96" s="142" t="s">
        <v>15</v>
      </c>
      <c r="C96" s="85" t="s">
        <v>226</v>
      </c>
      <c r="D96" s="85" t="s">
        <v>16</v>
      </c>
      <c r="E96" s="85" t="s">
        <v>48</v>
      </c>
      <c r="F96" s="86" t="s">
        <v>222</v>
      </c>
      <c r="G96" s="87">
        <v>45000</v>
      </c>
      <c r="H96" s="5">
        <v>0</v>
      </c>
      <c r="I96" s="3">
        <v>45000</v>
      </c>
      <c r="J96" s="3">
        <f t="shared" si="4"/>
        <v>1291.5</v>
      </c>
      <c r="K96" s="3">
        <v>1148.33</v>
      </c>
      <c r="L96" s="3">
        <f t="shared" si="8"/>
        <v>1368</v>
      </c>
      <c r="M96" s="3">
        <v>125</v>
      </c>
      <c r="N96" s="3">
        <f t="shared" si="5"/>
        <v>3932.83</v>
      </c>
      <c r="O96" s="2">
        <f t="shared" si="6"/>
        <v>41067.17</v>
      </c>
    </row>
    <row r="97" spans="1:15" s="14" customFormat="1" ht="36.75" customHeight="1" x14ac:dyDescent="0.2">
      <c r="A97" s="128">
        <v>88</v>
      </c>
      <c r="B97" s="142" t="s">
        <v>21</v>
      </c>
      <c r="C97" s="85" t="s">
        <v>226</v>
      </c>
      <c r="D97" s="85" t="s">
        <v>10</v>
      </c>
      <c r="E97" s="85" t="s">
        <v>51</v>
      </c>
      <c r="F97" s="86" t="s">
        <v>223</v>
      </c>
      <c r="G97" s="87">
        <v>22000</v>
      </c>
      <c r="H97" s="5">
        <v>0</v>
      </c>
      <c r="I97" s="3">
        <v>22000</v>
      </c>
      <c r="J97" s="3">
        <f t="shared" si="4"/>
        <v>631.4</v>
      </c>
      <c r="K97" s="5">
        <v>0</v>
      </c>
      <c r="L97" s="3">
        <f t="shared" si="8"/>
        <v>668.8</v>
      </c>
      <c r="M97" s="3">
        <v>125</v>
      </c>
      <c r="N97" s="3">
        <f t="shared" si="5"/>
        <v>1425.1999999999998</v>
      </c>
      <c r="O97" s="2">
        <f t="shared" si="6"/>
        <v>20574.8</v>
      </c>
    </row>
    <row r="98" spans="1:15" s="14" customFormat="1" ht="36.75" customHeight="1" thickBot="1" x14ac:dyDescent="0.25">
      <c r="A98" s="129">
        <v>89</v>
      </c>
      <c r="B98" s="142" t="s">
        <v>18</v>
      </c>
      <c r="C98" s="85" t="s">
        <v>226</v>
      </c>
      <c r="D98" s="85" t="s">
        <v>17</v>
      </c>
      <c r="E98" s="85" t="s">
        <v>51</v>
      </c>
      <c r="F98" s="86" t="s">
        <v>222</v>
      </c>
      <c r="G98" s="87">
        <v>16500</v>
      </c>
      <c r="H98" s="5">
        <v>0</v>
      </c>
      <c r="I98" s="3">
        <v>16500</v>
      </c>
      <c r="J98" s="3">
        <f t="shared" si="4"/>
        <v>473.55</v>
      </c>
      <c r="K98" s="5">
        <v>0</v>
      </c>
      <c r="L98" s="3">
        <f t="shared" si="8"/>
        <v>501.6</v>
      </c>
      <c r="M98" s="3">
        <v>125</v>
      </c>
      <c r="N98" s="3">
        <f t="shared" si="5"/>
        <v>1100.1500000000001</v>
      </c>
      <c r="O98" s="2">
        <f t="shared" si="6"/>
        <v>15399.85</v>
      </c>
    </row>
    <row r="99" spans="1:15" s="14" customFormat="1" ht="36.75" customHeight="1" thickBot="1" x14ac:dyDescent="0.25">
      <c r="A99" s="128">
        <v>90</v>
      </c>
      <c r="B99" s="142" t="s">
        <v>182</v>
      </c>
      <c r="C99" s="85" t="s">
        <v>184</v>
      </c>
      <c r="D99" s="85" t="s">
        <v>13</v>
      </c>
      <c r="E99" s="85" t="s">
        <v>49</v>
      </c>
      <c r="F99" s="86" t="s">
        <v>222</v>
      </c>
      <c r="G99" s="87">
        <v>35000</v>
      </c>
      <c r="H99" s="5">
        <v>0</v>
      </c>
      <c r="I99" s="3">
        <v>35000</v>
      </c>
      <c r="J99" s="3">
        <f t="shared" si="4"/>
        <v>1004.5</v>
      </c>
      <c r="K99" s="5">
        <v>0</v>
      </c>
      <c r="L99" s="3">
        <f t="shared" si="8"/>
        <v>1064</v>
      </c>
      <c r="M99" s="3">
        <v>25</v>
      </c>
      <c r="N99" s="3">
        <f t="shared" si="5"/>
        <v>2093.5</v>
      </c>
      <c r="O99" s="2">
        <f t="shared" si="6"/>
        <v>32906.5</v>
      </c>
    </row>
    <row r="100" spans="1:15" s="14" customFormat="1" ht="36.75" customHeight="1" x14ac:dyDescent="0.2">
      <c r="A100" s="128">
        <v>91</v>
      </c>
      <c r="B100" s="142" t="s">
        <v>183</v>
      </c>
      <c r="C100" s="85" t="s">
        <v>184</v>
      </c>
      <c r="D100" s="85" t="s">
        <v>13</v>
      </c>
      <c r="E100" s="85" t="s">
        <v>49</v>
      </c>
      <c r="F100" s="86" t="s">
        <v>222</v>
      </c>
      <c r="G100" s="87">
        <v>30000</v>
      </c>
      <c r="H100" s="5">
        <v>0</v>
      </c>
      <c r="I100" s="3">
        <v>30000</v>
      </c>
      <c r="J100" s="3">
        <f t="shared" si="4"/>
        <v>861</v>
      </c>
      <c r="K100" s="5">
        <v>0</v>
      </c>
      <c r="L100" s="3">
        <f t="shared" si="8"/>
        <v>912</v>
      </c>
      <c r="M100" s="3">
        <v>25</v>
      </c>
      <c r="N100" s="3">
        <f t="shared" si="5"/>
        <v>1798</v>
      </c>
      <c r="O100" s="2">
        <f t="shared" si="6"/>
        <v>28202</v>
      </c>
    </row>
    <row r="101" spans="1:15" s="14" customFormat="1" ht="36.75" customHeight="1" thickBot="1" x14ac:dyDescent="0.25">
      <c r="A101" s="129">
        <v>92</v>
      </c>
      <c r="B101" s="142" t="s">
        <v>366</v>
      </c>
      <c r="C101" s="85" t="s">
        <v>172</v>
      </c>
      <c r="D101" s="85" t="s">
        <v>74</v>
      </c>
      <c r="E101" s="85" t="s">
        <v>364</v>
      </c>
      <c r="F101" s="86" t="s">
        <v>222</v>
      </c>
      <c r="G101" s="8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6"/>
        <v>0</v>
      </c>
    </row>
    <row r="102" spans="1:15" s="14" customFormat="1" ht="36.75" customHeight="1" x14ac:dyDescent="0.2">
      <c r="A102" s="128">
        <v>93</v>
      </c>
      <c r="B102" s="142" t="s">
        <v>80</v>
      </c>
      <c r="C102" s="85" t="s">
        <v>173</v>
      </c>
      <c r="D102" s="85" t="s">
        <v>105</v>
      </c>
      <c r="E102" s="85" t="s">
        <v>364</v>
      </c>
      <c r="F102" s="86" t="s">
        <v>222</v>
      </c>
      <c r="G102" s="87">
        <v>0</v>
      </c>
      <c r="H102" s="5">
        <v>0</v>
      </c>
      <c r="I102" s="3">
        <v>0</v>
      </c>
      <c r="J102" s="3">
        <f>G102*0.0287</f>
        <v>0</v>
      </c>
      <c r="K102" s="3">
        <v>0</v>
      </c>
      <c r="L102" s="3">
        <f>G102*0.0304</f>
        <v>0</v>
      </c>
      <c r="M102" s="3">
        <v>0</v>
      </c>
      <c r="N102" s="3">
        <f>J102+K102+L102+M102</f>
        <v>0</v>
      </c>
      <c r="O102" s="2">
        <f t="shared" si="6"/>
        <v>0</v>
      </c>
    </row>
    <row r="103" spans="1:15" s="133" customFormat="1" ht="36.75" customHeight="1" thickBot="1" x14ac:dyDescent="0.3">
      <c r="A103" s="130"/>
      <c r="B103" s="249" t="s">
        <v>65</v>
      </c>
      <c r="C103" s="249"/>
      <c r="D103" s="249"/>
      <c r="E103" s="249"/>
      <c r="F103" s="131"/>
      <c r="G103" s="13">
        <f t="shared" ref="G103:O103" si="9">SUM(G10:G101)</f>
        <v>4706500</v>
      </c>
      <c r="H103" s="13">
        <f t="shared" si="9"/>
        <v>0</v>
      </c>
      <c r="I103" s="13">
        <f t="shared" si="9"/>
        <v>4706500</v>
      </c>
      <c r="J103" s="13">
        <f t="shared" si="9"/>
        <v>135076.54999999996</v>
      </c>
      <c r="K103" s="13">
        <f t="shared" si="9"/>
        <v>308096.12999999995</v>
      </c>
      <c r="L103" s="13">
        <f t="shared" si="9"/>
        <v>142325.20000000004</v>
      </c>
      <c r="M103" s="13">
        <f t="shared" si="9"/>
        <v>58700.530000000021</v>
      </c>
      <c r="N103" s="13">
        <f t="shared" si="9"/>
        <v>644198.40999999992</v>
      </c>
      <c r="O103" s="132">
        <f t="shared" si="9"/>
        <v>4062301.5899999994</v>
      </c>
    </row>
    <row r="104" spans="1:15" s="133" customFormat="1" ht="36" customHeight="1" x14ac:dyDescent="0.2">
      <c r="A104" s="134"/>
      <c r="B104"/>
      <c r="C104"/>
      <c r="D104"/>
      <c r="E104" s="1"/>
      <c r="F104" s="1"/>
      <c r="G104" s="135"/>
      <c r="H104" s="124"/>
      <c r="I104" s="124"/>
      <c r="J104" s="135"/>
      <c r="K104" s="124"/>
      <c r="L104" s="135"/>
      <c r="M104" s="135"/>
      <c r="N104" s="135"/>
      <c r="O104" s="135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5"/>
      <c r="H116" s="135"/>
      <c r="I116" s="135"/>
      <c r="J116" s="135"/>
      <c r="K116" s="135"/>
      <c r="L116" s="135"/>
      <c r="M116" s="135"/>
      <c r="N116" s="135"/>
      <c r="O116" s="135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3"/>
      <c r="C142" s="133"/>
      <c r="D142" s="133"/>
      <c r="E142" s="136"/>
      <c r="F142" s="136"/>
      <c r="G142" s="134"/>
      <c r="H142" s="134"/>
      <c r="I142" s="134"/>
      <c r="J142" s="134"/>
      <c r="K142" s="134"/>
      <c r="L142" s="134"/>
      <c r="M142" s="134"/>
      <c r="N142" s="134"/>
      <c r="O142" s="134"/>
    </row>
    <row r="143" spans="1:15" x14ac:dyDescent="0.2">
      <c r="B143" s="133"/>
      <c r="C143" s="133"/>
      <c r="D143" s="133"/>
      <c r="E143" s="136"/>
      <c r="F143" s="136"/>
      <c r="G143" s="134"/>
      <c r="H143" s="134"/>
      <c r="I143" s="134"/>
      <c r="J143" s="134"/>
      <c r="K143" s="134"/>
      <c r="L143" s="134"/>
      <c r="M143" s="134"/>
      <c r="N143" s="134"/>
      <c r="O143" s="134"/>
    </row>
    <row r="144" spans="1:15" x14ac:dyDescent="0.2">
      <c r="A144" s="134"/>
    </row>
    <row r="145" spans="1:15" x14ac:dyDescent="0.2">
      <c r="A145" s="134"/>
    </row>
    <row r="148" spans="1:15" s="133" customFormat="1" ht="36" customHeight="1" x14ac:dyDescent="0.2">
      <c r="A148" s="124"/>
      <c r="B148"/>
      <c r="C148"/>
      <c r="D148"/>
      <c r="E148" s="1"/>
      <c r="F148" s="1"/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s="133" customFormat="1" ht="36" customHeight="1" x14ac:dyDescent="0.2">
      <c r="A149" s="124"/>
      <c r="B149"/>
      <c r="C149"/>
      <c r="D149"/>
      <c r="E149" s="1"/>
      <c r="F149" s="1"/>
      <c r="G149" s="124"/>
      <c r="H149" s="124"/>
      <c r="I149" s="124"/>
      <c r="J149" s="124"/>
      <c r="K149" s="124"/>
      <c r="L149" s="124"/>
      <c r="M149" s="124"/>
      <c r="N149" s="124"/>
      <c r="O149" s="124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7"/>
      <c r="C156" s="137"/>
      <c r="D156" s="137"/>
      <c r="E156" s="137"/>
      <c r="F156" s="138"/>
      <c r="G156" s="139"/>
      <c r="H156" s="139"/>
      <c r="I156" s="139"/>
      <c r="J156" s="139"/>
      <c r="K156" s="139"/>
      <c r="L156" s="139"/>
      <c r="M156" s="139"/>
      <c r="N156" s="139"/>
      <c r="O156" s="139"/>
    </row>
    <row r="157" spans="1:15" x14ac:dyDescent="0.2">
      <c r="B157" s="137"/>
      <c r="C157" s="137"/>
      <c r="D157" s="137"/>
      <c r="E157" s="137"/>
      <c r="F157" s="138"/>
      <c r="G157" s="139"/>
      <c r="H157" s="139"/>
      <c r="I157" s="139"/>
      <c r="J157" s="139"/>
      <c r="K157" s="139"/>
      <c r="L157" s="139"/>
      <c r="M157" s="139"/>
      <c r="N157" s="139"/>
      <c r="O157" s="139"/>
    </row>
    <row r="158" spans="1:15" x14ac:dyDescent="0.2">
      <c r="A158" s="139"/>
      <c r="B158" s="137"/>
      <c r="C158" s="137"/>
      <c r="D158" s="137"/>
      <c r="E158" s="137"/>
      <c r="F158" s="138"/>
      <c r="G158" s="139"/>
      <c r="H158" s="139"/>
      <c r="I158" s="139"/>
      <c r="J158" s="139"/>
      <c r="K158" s="139"/>
      <c r="L158" s="139"/>
      <c r="M158" s="139"/>
      <c r="N158" s="139"/>
      <c r="O158" s="139"/>
    </row>
    <row r="159" spans="1:15" x14ac:dyDescent="0.2">
      <c r="A159" s="139"/>
      <c r="B159" s="137"/>
      <c r="C159" s="137"/>
      <c r="D159" s="137"/>
      <c r="E159" s="137"/>
      <c r="F159" s="138"/>
      <c r="G159" s="139"/>
      <c r="H159" s="139"/>
      <c r="I159" s="139"/>
      <c r="J159" s="139"/>
      <c r="K159" s="139"/>
      <c r="L159" s="139"/>
      <c r="M159" s="139"/>
      <c r="N159" s="139"/>
      <c r="O159" s="139"/>
    </row>
    <row r="160" spans="1:15" x14ac:dyDescent="0.2">
      <c r="A160" s="139"/>
      <c r="B160" s="137"/>
      <c r="C160" s="137"/>
      <c r="D160" s="137"/>
      <c r="E160" s="137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x14ac:dyDescent="0.2">
      <c r="A161" s="139"/>
      <c r="B161" s="137"/>
      <c r="C161" s="137"/>
      <c r="D161" s="137"/>
      <c r="E161" s="137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s="137" customFormat="1" ht="36" customHeight="1" x14ac:dyDescent="0.2">
      <c r="A162" s="139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s="137" customFormat="1" ht="36" customHeight="1" x14ac:dyDescent="0.2">
      <c r="A163" s="139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s="137" customFormat="1" ht="36" customHeight="1" x14ac:dyDescent="0.2">
      <c r="A164" s="139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s="137" customFormat="1" ht="36" customHeight="1" x14ac:dyDescent="0.2">
      <c r="A165" s="139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137" customFormat="1" ht="36" customHeight="1" x14ac:dyDescent="0.2">
      <c r="A166" s="139"/>
      <c r="F166" s="138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137" customFormat="1" ht="36" customHeight="1" x14ac:dyDescent="0.2">
      <c r="A167" s="139"/>
      <c r="F167" s="138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137" customFormat="1" ht="36" customHeight="1" x14ac:dyDescent="0.2">
      <c r="A168" s="139"/>
      <c r="F168" s="138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137" customFormat="1" ht="36" customHeight="1" x14ac:dyDescent="0.2">
      <c r="A169" s="139"/>
      <c r="F169" s="138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137" customFormat="1" ht="36" customHeight="1" x14ac:dyDescent="0.2">
      <c r="A170" s="139"/>
      <c r="B170"/>
      <c r="C170"/>
      <c r="D170"/>
      <c r="E170" s="1"/>
      <c r="F170" s="1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s="137" customFormat="1" ht="36" customHeight="1" x14ac:dyDescent="0.2">
      <c r="A171" s="139"/>
      <c r="B171"/>
      <c r="C171"/>
      <c r="D171"/>
      <c r="E171" s="1"/>
      <c r="F171" s="1"/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s="137" customFormat="1" ht="36" customHeight="1" x14ac:dyDescent="0.2">
      <c r="A172" s="124"/>
      <c r="B172"/>
      <c r="C172"/>
      <c r="D172"/>
      <c r="E172" s="1"/>
      <c r="F172" s="1"/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s="137" customFormat="1" ht="36" customHeight="1" x14ac:dyDescent="0.2">
      <c r="A173" s="124"/>
      <c r="B173"/>
      <c r="C173"/>
      <c r="D173"/>
      <c r="E173" s="1"/>
      <c r="F173" s="1"/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s="137" customFormat="1" ht="36" customHeight="1" x14ac:dyDescent="0.2">
      <c r="A174" s="124"/>
      <c r="B174"/>
      <c r="C174"/>
      <c r="D174"/>
      <c r="E174" s="1"/>
      <c r="F174" s="1"/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s="137" customFormat="1" ht="36" customHeight="1" x14ac:dyDescent="0.2">
      <c r="A175" s="124"/>
      <c r="B175"/>
      <c r="C175"/>
      <c r="D175"/>
      <c r="E175" s="1"/>
      <c r="F175" s="1"/>
      <c r="G175" s="124"/>
      <c r="H175" s="124"/>
      <c r="I175" s="124"/>
      <c r="J175" s="124"/>
      <c r="K175" s="124"/>
      <c r="L175" s="124"/>
      <c r="M175" s="124"/>
      <c r="N175" s="124"/>
      <c r="O175" s="124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3"/>
  <sheetViews>
    <sheetView tabSelected="1" zoomScale="70" zoomScaleNormal="70" zoomScaleSheetLayoutView="70" workbookViewId="0">
      <selection activeCell="M3" sqref="M3"/>
    </sheetView>
  </sheetViews>
  <sheetFormatPr baseColWidth="10" defaultColWidth="9.140625" defaultRowHeight="12.75" x14ac:dyDescent="0.2"/>
  <cols>
    <col min="1" max="1" width="5.42578125" style="23" customWidth="1"/>
    <col min="2" max="2" width="43" style="185" customWidth="1"/>
    <col min="3" max="3" width="27.5703125" style="185" customWidth="1"/>
    <col min="4" max="4" width="23" style="185" customWidth="1"/>
    <col min="5" max="5" width="22" style="22" customWidth="1"/>
    <col min="6" max="6" width="15.42578125" style="22" customWidth="1"/>
    <col min="7" max="7" width="15.85546875" style="186" customWidth="1"/>
    <col min="8" max="8" width="12.85546875" style="185" customWidth="1"/>
    <col min="9" max="9" width="14" style="186" customWidth="1"/>
    <col min="10" max="10" width="9.7109375" style="185" customWidth="1"/>
    <col min="11" max="11" width="11.5703125" style="185" customWidth="1"/>
    <col min="12" max="12" width="9.7109375" style="185" customWidth="1"/>
    <col min="13" max="13" width="14.5703125" style="185" customWidth="1"/>
    <col min="14" max="14" width="14.7109375" style="185" customWidth="1"/>
    <col min="15" max="15" width="14.140625" style="185" customWidth="1"/>
    <col min="16" max="20" width="9.140625" style="17" hidden="1" customWidth="1"/>
    <col min="21" max="16384" width="9.140625" style="17"/>
  </cols>
  <sheetData>
    <row r="1" spans="1:20" ht="37.5" customHeight="1" x14ac:dyDescent="0.2">
      <c r="A1" s="236"/>
    </row>
    <row r="2" spans="1:20" ht="37.5" customHeight="1" x14ac:dyDescent="0.2">
      <c r="A2" s="236"/>
    </row>
    <row r="3" spans="1:20" ht="37.5" customHeight="1" x14ac:dyDescent="0.2">
      <c r="A3" s="236"/>
    </row>
    <row r="4" spans="1:20" ht="20.25" customHeight="1" x14ac:dyDescent="0.2">
      <c r="A4" s="250" t="s">
        <v>530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</row>
    <row r="5" spans="1:20" ht="21" customHeight="1" x14ac:dyDescent="0.35">
      <c r="A5" s="251" t="s">
        <v>521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</row>
    <row r="6" spans="1:20" s="229" customFormat="1" ht="39" customHeight="1" x14ac:dyDescent="0.2">
      <c r="A6" s="227" t="s">
        <v>395</v>
      </c>
      <c r="B6" s="227" t="s">
        <v>44</v>
      </c>
      <c r="C6" s="227" t="s">
        <v>47</v>
      </c>
      <c r="D6" s="227" t="s">
        <v>45</v>
      </c>
      <c r="E6" s="227" t="s">
        <v>46</v>
      </c>
      <c r="F6" s="227" t="s">
        <v>221</v>
      </c>
      <c r="G6" s="227" t="s">
        <v>79</v>
      </c>
      <c r="H6" s="228" t="s">
        <v>396</v>
      </c>
      <c r="I6" s="228" t="s">
        <v>397</v>
      </c>
      <c r="J6" s="228" t="s">
        <v>2</v>
      </c>
      <c r="K6" s="228" t="s">
        <v>3</v>
      </c>
      <c r="L6" s="228" t="s">
        <v>4</v>
      </c>
      <c r="M6" s="244" t="s">
        <v>398</v>
      </c>
      <c r="N6" s="244" t="s">
        <v>399</v>
      </c>
      <c r="O6" s="228" t="s">
        <v>64</v>
      </c>
    </row>
    <row r="7" spans="1:20" s="203" customFormat="1" ht="28.5" customHeight="1" x14ac:dyDescent="0.2">
      <c r="A7" s="202">
        <v>1</v>
      </c>
      <c r="B7" s="206" t="s">
        <v>403</v>
      </c>
      <c r="C7" s="207" t="s">
        <v>497</v>
      </c>
      <c r="D7" s="207" t="s">
        <v>446</v>
      </c>
      <c r="E7" s="207" t="s">
        <v>446</v>
      </c>
      <c r="F7" s="207" t="s">
        <v>222</v>
      </c>
      <c r="G7" s="205">
        <v>38000</v>
      </c>
      <c r="H7" s="208"/>
      <c r="I7" s="209">
        <f>+G7</f>
        <v>38000</v>
      </c>
      <c r="J7" s="18"/>
      <c r="K7" s="219">
        <v>497.25</v>
      </c>
      <c r="L7" s="18"/>
      <c r="M7" s="206">
        <v>150</v>
      </c>
      <c r="N7" s="206">
        <f>+K7+M7</f>
        <v>647.25</v>
      </c>
      <c r="O7" s="205">
        <f>+I7-N7</f>
        <v>37352.75</v>
      </c>
    </row>
    <row r="8" spans="1:20" s="203" customFormat="1" ht="28.5" customHeight="1" x14ac:dyDescent="0.2">
      <c r="A8" s="202">
        <v>2</v>
      </c>
      <c r="B8" s="206" t="s">
        <v>494</v>
      </c>
      <c r="C8" s="207" t="s">
        <v>466</v>
      </c>
      <c r="D8" s="207" t="s">
        <v>446</v>
      </c>
      <c r="E8" s="207" t="s">
        <v>446</v>
      </c>
      <c r="F8" s="207" t="s">
        <v>223</v>
      </c>
      <c r="G8" s="213">
        <v>12000</v>
      </c>
      <c r="H8" s="206">
        <v>0</v>
      </c>
      <c r="I8" s="210">
        <f>+G8</f>
        <v>12000</v>
      </c>
      <c r="J8" s="206">
        <v>0</v>
      </c>
      <c r="K8" s="220">
        <v>0</v>
      </c>
      <c r="L8" s="206">
        <v>0</v>
      </c>
      <c r="M8" s="206">
        <v>0</v>
      </c>
      <c r="N8" s="206">
        <v>0</v>
      </c>
      <c r="O8" s="205">
        <f>+I8</f>
        <v>12000</v>
      </c>
    </row>
    <row r="9" spans="1:20" s="203" customFormat="1" ht="28.5" customHeight="1" x14ac:dyDescent="0.2">
      <c r="A9" s="202">
        <v>3</v>
      </c>
      <c r="B9" s="206" t="s">
        <v>495</v>
      </c>
      <c r="C9" s="207" t="s">
        <v>466</v>
      </c>
      <c r="D9" s="207" t="s">
        <v>446</v>
      </c>
      <c r="E9" s="207" t="s">
        <v>446</v>
      </c>
      <c r="F9" s="207" t="s">
        <v>223</v>
      </c>
      <c r="G9" s="213">
        <v>12000</v>
      </c>
      <c r="H9" s="206">
        <v>0</v>
      </c>
      <c r="I9" s="210">
        <f>+G9</f>
        <v>12000</v>
      </c>
      <c r="J9" s="206">
        <v>0</v>
      </c>
      <c r="K9" s="220">
        <v>0</v>
      </c>
      <c r="L9" s="206">
        <v>0</v>
      </c>
      <c r="M9" s="206">
        <v>0</v>
      </c>
      <c r="N9" s="206">
        <v>0</v>
      </c>
      <c r="O9" s="205">
        <f>+I9</f>
        <v>12000</v>
      </c>
    </row>
    <row r="10" spans="1:20" s="203" customFormat="1" ht="28.5" customHeight="1" x14ac:dyDescent="0.2">
      <c r="A10" s="202">
        <v>4</v>
      </c>
      <c r="B10" s="206" t="s">
        <v>496</v>
      </c>
      <c r="C10" s="207" t="s">
        <v>466</v>
      </c>
      <c r="D10" s="207" t="s">
        <v>446</v>
      </c>
      <c r="E10" s="207" t="s">
        <v>446</v>
      </c>
      <c r="F10" s="207" t="s">
        <v>223</v>
      </c>
      <c r="G10" s="205">
        <v>12000</v>
      </c>
      <c r="H10" s="206">
        <v>0</v>
      </c>
      <c r="I10" s="210">
        <f>+G10</f>
        <v>12000</v>
      </c>
      <c r="J10" s="206">
        <v>0</v>
      </c>
      <c r="K10" s="220">
        <v>0</v>
      </c>
      <c r="L10" s="206">
        <v>0</v>
      </c>
      <c r="M10" s="206">
        <v>0</v>
      </c>
      <c r="N10" s="206">
        <v>0</v>
      </c>
      <c r="O10" s="205">
        <f>+I10</f>
        <v>12000</v>
      </c>
    </row>
    <row r="11" spans="1:20" s="203" customFormat="1" ht="28.5" customHeight="1" x14ac:dyDescent="0.2">
      <c r="A11" s="202">
        <v>5</v>
      </c>
      <c r="B11" s="212" t="s">
        <v>408</v>
      </c>
      <c r="C11" s="207" t="s">
        <v>445</v>
      </c>
      <c r="D11" s="207" t="s">
        <v>446</v>
      </c>
      <c r="E11" s="207" t="s">
        <v>446</v>
      </c>
      <c r="F11" s="207" t="s">
        <v>223</v>
      </c>
      <c r="G11" s="213">
        <v>12000</v>
      </c>
      <c r="H11" s="206">
        <v>0</v>
      </c>
      <c r="I11" s="213">
        <v>12000</v>
      </c>
      <c r="J11" s="206">
        <v>0</v>
      </c>
      <c r="K11" s="219">
        <v>0</v>
      </c>
      <c r="L11" s="206">
        <v>0</v>
      </c>
      <c r="M11" s="212">
        <v>0</v>
      </c>
      <c r="N11" s="212">
        <v>0</v>
      </c>
      <c r="O11" s="205">
        <f>+I11-N11</f>
        <v>12000</v>
      </c>
    </row>
    <row r="12" spans="1:20" s="203" customFormat="1" ht="28.5" customHeight="1" x14ac:dyDescent="0.2">
      <c r="A12" s="202">
        <v>6</v>
      </c>
      <c r="B12" s="212" t="s">
        <v>407</v>
      </c>
      <c r="C12" s="207" t="s">
        <v>445</v>
      </c>
      <c r="D12" s="207" t="s">
        <v>446</v>
      </c>
      <c r="E12" s="207" t="s">
        <v>446</v>
      </c>
      <c r="F12" s="207" t="s">
        <v>223</v>
      </c>
      <c r="G12" s="213">
        <v>12000</v>
      </c>
      <c r="H12" s="18"/>
      <c r="I12" s="213">
        <v>12000</v>
      </c>
      <c r="J12" s="18"/>
      <c r="K12" s="219">
        <v>0</v>
      </c>
      <c r="L12" s="18"/>
      <c r="M12" s="212">
        <v>0</v>
      </c>
      <c r="N12" s="212">
        <v>0</v>
      </c>
      <c r="O12" s="205">
        <f t="shared" ref="O12:O51" si="0">+I12-N12</f>
        <v>12000</v>
      </c>
    </row>
    <row r="13" spans="1:20" s="203" customFormat="1" ht="28.5" customHeight="1" x14ac:dyDescent="0.2">
      <c r="A13" s="202">
        <v>7</v>
      </c>
      <c r="B13" s="212" t="s">
        <v>406</v>
      </c>
      <c r="C13" s="207" t="s">
        <v>445</v>
      </c>
      <c r="D13" s="207" t="s">
        <v>446</v>
      </c>
      <c r="E13" s="207" t="s">
        <v>446</v>
      </c>
      <c r="F13" s="207" t="s">
        <v>223</v>
      </c>
      <c r="G13" s="213">
        <v>12000</v>
      </c>
      <c r="H13" s="18"/>
      <c r="I13" s="213">
        <v>12000</v>
      </c>
      <c r="J13" s="18"/>
      <c r="K13" s="219">
        <v>0</v>
      </c>
      <c r="L13" s="18"/>
      <c r="M13" s="212">
        <v>0</v>
      </c>
      <c r="N13" s="212">
        <v>0</v>
      </c>
      <c r="O13" s="205">
        <f t="shared" si="0"/>
        <v>12000</v>
      </c>
    </row>
    <row r="14" spans="1:20" s="203" customFormat="1" ht="28.5" customHeight="1" x14ac:dyDescent="0.2">
      <c r="A14" s="202">
        <v>8</v>
      </c>
      <c r="B14" s="212" t="s">
        <v>405</v>
      </c>
      <c r="C14" s="207" t="s">
        <v>445</v>
      </c>
      <c r="D14" s="207" t="s">
        <v>446</v>
      </c>
      <c r="E14" s="207" t="s">
        <v>446</v>
      </c>
      <c r="F14" s="207" t="s">
        <v>223</v>
      </c>
      <c r="G14" s="213">
        <v>16000</v>
      </c>
      <c r="H14" s="18"/>
      <c r="I14" s="213">
        <v>16000</v>
      </c>
      <c r="J14" s="18"/>
      <c r="K14" s="219">
        <v>0</v>
      </c>
      <c r="L14" s="18"/>
      <c r="M14" s="212">
        <v>0</v>
      </c>
      <c r="N14" s="212">
        <v>0</v>
      </c>
      <c r="O14" s="205">
        <f t="shared" si="0"/>
        <v>16000</v>
      </c>
    </row>
    <row r="15" spans="1:20" s="203" customFormat="1" ht="28.5" customHeight="1" x14ac:dyDescent="0.2">
      <c r="A15" s="202">
        <v>9</v>
      </c>
      <c r="B15" s="212" t="s">
        <v>444</v>
      </c>
      <c r="C15" s="207" t="s">
        <v>445</v>
      </c>
      <c r="D15" s="207" t="s">
        <v>446</v>
      </c>
      <c r="E15" s="207" t="s">
        <v>446</v>
      </c>
      <c r="F15" s="207" t="s">
        <v>223</v>
      </c>
      <c r="G15" s="213">
        <v>12000</v>
      </c>
      <c r="H15" s="18"/>
      <c r="I15" s="213">
        <v>12000</v>
      </c>
      <c r="J15" s="18"/>
      <c r="K15" s="219">
        <v>0</v>
      </c>
      <c r="L15" s="18"/>
      <c r="M15" s="212">
        <v>500</v>
      </c>
      <c r="N15" s="212">
        <v>500</v>
      </c>
      <c r="O15" s="205">
        <f t="shared" si="0"/>
        <v>11500</v>
      </c>
    </row>
    <row r="16" spans="1:20" s="203" customFormat="1" ht="28.5" customHeight="1" x14ac:dyDescent="0.2">
      <c r="A16" s="202">
        <v>10</v>
      </c>
      <c r="B16" s="212" t="s">
        <v>443</v>
      </c>
      <c r="C16" s="207" t="s">
        <v>445</v>
      </c>
      <c r="D16" s="207" t="s">
        <v>446</v>
      </c>
      <c r="E16" s="207" t="s">
        <v>446</v>
      </c>
      <c r="F16" s="207" t="s">
        <v>223</v>
      </c>
      <c r="G16" s="213">
        <v>12000</v>
      </c>
      <c r="H16" s="18"/>
      <c r="I16" s="213">
        <v>12000</v>
      </c>
      <c r="J16" s="18"/>
      <c r="K16" s="219">
        <v>0</v>
      </c>
      <c r="L16" s="18"/>
      <c r="M16" s="212">
        <v>0</v>
      </c>
      <c r="N16" s="212">
        <v>0</v>
      </c>
      <c r="O16" s="205">
        <f t="shared" si="0"/>
        <v>12000</v>
      </c>
    </row>
    <row r="17" spans="1:15" s="203" customFormat="1" ht="28.5" customHeight="1" x14ac:dyDescent="0.2">
      <c r="A17" s="202">
        <v>11</v>
      </c>
      <c r="B17" s="212" t="s">
        <v>442</v>
      </c>
      <c r="C17" s="207" t="s">
        <v>445</v>
      </c>
      <c r="D17" s="207" t="s">
        <v>446</v>
      </c>
      <c r="E17" s="207" t="s">
        <v>446</v>
      </c>
      <c r="F17" s="207" t="s">
        <v>223</v>
      </c>
      <c r="G17" s="213">
        <v>12000</v>
      </c>
      <c r="H17" s="18"/>
      <c r="I17" s="213">
        <v>12000</v>
      </c>
      <c r="J17" s="18"/>
      <c r="K17" s="219">
        <v>0</v>
      </c>
      <c r="L17" s="18"/>
      <c r="M17" s="212">
        <v>0</v>
      </c>
      <c r="N17" s="212">
        <v>0</v>
      </c>
      <c r="O17" s="205">
        <f t="shared" si="0"/>
        <v>12000</v>
      </c>
    </row>
    <row r="18" spans="1:15" s="203" customFormat="1" ht="28.5" customHeight="1" x14ac:dyDescent="0.2">
      <c r="A18" s="202">
        <v>12</v>
      </c>
      <c r="B18" s="212" t="s">
        <v>441</v>
      </c>
      <c r="C18" s="207" t="s">
        <v>445</v>
      </c>
      <c r="D18" s="207" t="s">
        <v>446</v>
      </c>
      <c r="E18" s="207" t="s">
        <v>446</v>
      </c>
      <c r="F18" s="207" t="s">
        <v>223</v>
      </c>
      <c r="G18" s="213">
        <v>12000</v>
      </c>
      <c r="H18" s="18"/>
      <c r="I18" s="213">
        <v>12000</v>
      </c>
      <c r="J18" s="18"/>
      <c r="K18" s="219">
        <v>0</v>
      </c>
      <c r="L18" s="18"/>
      <c r="M18" s="212">
        <v>0</v>
      </c>
      <c r="N18" s="212">
        <v>0</v>
      </c>
      <c r="O18" s="205">
        <f t="shared" si="0"/>
        <v>12000</v>
      </c>
    </row>
    <row r="19" spans="1:15" s="203" customFormat="1" ht="28.5" customHeight="1" x14ac:dyDescent="0.2">
      <c r="A19" s="202">
        <v>13</v>
      </c>
      <c r="B19" s="212" t="s">
        <v>440</v>
      </c>
      <c r="C19" s="207" t="s">
        <v>445</v>
      </c>
      <c r="D19" s="207" t="s">
        <v>446</v>
      </c>
      <c r="E19" s="207" t="s">
        <v>446</v>
      </c>
      <c r="F19" s="207" t="s">
        <v>223</v>
      </c>
      <c r="G19" s="213">
        <v>16000</v>
      </c>
      <c r="H19" s="18"/>
      <c r="I19" s="213">
        <v>16000</v>
      </c>
      <c r="J19" s="18"/>
      <c r="K19" s="219">
        <v>0</v>
      </c>
      <c r="L19" s="18"/>
      <c r="M19" s="213">
        <v>3353.67</v>
      </c>
      <c r="N19" s="213">
        <v>3353.67</v>
      </c>
      <c r="O19" s="205">
        <f t="shared" si="0"/>
        <v>12646.33</v>
      </c>
    </row>
    <row r="20" spans="1:15" s="203" customFormat="1" ht="28.5" customHeight="1" x14ac:dyDescent="0.2">
      <c r="A20" s="202">
        <v>14</v>
      </c>
      <c r="B20" s="212" t="s">
        <v>439</v>
      </c>
      <c r="C20" s="207" t="s">
        <v>445</v>
      </c>
      <c r="D20" s="207" t="s">
        <v>446</v>
      </c>
      <c r="E20" s="207" t="s">
        <v>446</v>
      </c>
      <c r="F20" s="207" t="s">
        <v>223</v>
      </c>
      <c r="G20" s="213">
        <v>16000</v>
      </c>
      <c r="H20" s="18"/>
      <c r="I20" s="213">
        <v>16000</v>
      </c>
      <c r="J20" s="18"/>
      <c r="K20" s="219">
        <v>0</v>
      </c>
      <c r="L20" s="18"/>
      <c r="M20" s="213">
        <v>2256.5700000000002</v>
      </c>
      <c r="N20" s="213">
        <v>2256.5700000000002</v>
      </c>
      <c r="O20" s="205">
        <f t="shared" si="0"/>
        <v>13743.43</v>
      </c>
    </row>
    <row r="21" spans="1:15" s="203" customFormat="1" ht="28.5" customHeight="1" x14ac:dyDescent="0.2">
      <c r="A21" s="202">
        <v>15</v>
      </c>
      <c r="B21" s="212" t="s">
        <v>438</v>
      </c>
      <c r="C21" s="207" t="s">
        <v>445</v>
      </c>
      <c r="D21" s="207" t="s">
        <v>446</v>
      </c>
      <c r="E21" s="207" t="s">
        <v>446</v>
      </c>
      <c r="F21" s="207" t="s">
        <v>223</v>
      </c>
      <c r="G21" s="213">
        <v>16000</v>
      </c>
      <c r="H21" s="18"/>
      <c r="I21" s="213">
        <v>16000</v>
      </c>
      <c r="J21" s="18"/>
      <c r="K21" s="219">
        <v>0</v>
      </c>
      <c r="L21" s="18"/>
      <c r="M21" s="212">
        <v>0</v>
      </c>
      <c r="N21" s="212">
        <v>0</v>
      </c>
      <c r="O21" s="205">
        <f t="shared" si="0"/>
        <v>16000</v>
      </c>
    </row>
    <row r="22" spans="1:15" s="203" customFormat="1" ht="28.5" customHeight="1" x14ac:dyDescent="0.2">
      <c r="A22" s="202">
        <v>16</v>
      </c>
      <c r="B22" s="212" t="s">
        <v>437</v>
      </c>
      <c r="C22" s="207" t="s">
        <v>445</v>
      </c>
      <c r="D22" s="207" t="s">
        <v>446</v>
      </c>
      <c r="E22" s="207" t="s">
        <v>446</v>
      </c>
      <c r="F22" s="207" t="s">
        <v>223</v>
      </c>
      <c r="G22" s="213">
        <v>12000</v>
      </c>
      <c r="H22" s="18"/>
      <c r="I22" s="213">
        <v>12000</v>
      </c>
      <c r="J22" s="18"/>
      <c r="K22" s="219">
        <v>0</v>
      </c>
      <c r="L22" s="18"/>
      <c r="M22" s="212">
        <v>0</v>
      </c>
      <c r="N22" s="212">
        <v>0</v>
      </c>
      <c r="O22" s="205">
        <f t="shared" si="0"/>
        <v>12000</v>
      </c>
    </row>
    <row r="23" spans="1:15" s="203" customFormat="1" ht="28.5" customHeight="1" x14ac:dyDescent="0.2">
      <c r="A23" s="202">
        <v>17</v>
      </c>
      <c r="B23" s="212" t="s">
        <v>436</v>
      </c>
      <c r="C23" s="207" t="s">
        <v>445</v>
      </c>
      <c r="D23" s="207" t="s">
        <v>446</v>
      </c>
      <c r="E23" s="207" t="s">
        <v>446</v>
      </c>
      <c r="F23" s="207" t="s">
        <v>223</v>
      </c>
      <c r="G23" s="213">
        <v>16000</v>
      </c>
      <c r="H23" s="18"/>
      <c r="I23" s="213">
        <v>16000</v>
      </c>
      <c r="J23" s="18"/>
      <c r="K23" s="219">
        <v>0</v>
      </c>
      <c r="L23" s="18"/>
      <c r="M23" s="213">
        <v>7467.78</v>
      </c>
      <c r="N23" s="213">
        <v>7467.78</v>
      </c>
      <c r="O23" s="205">
        <f t="shared" si="0"/>
        <v>8532.2200000000012</v>
      </c>
    </row>
    <row r="24" spans="1:15" s="203" customFormat="1" ht="28.5" customHeight="1" x14ac:dyDescent="0.2">
      <c r="A24" s="202">
        <v>18</v>
      </c>
      <c r="B24" s="212" t="s">
        <v>435</v>
      </c>
      <c r="C24" s="207" t="s">
        <v>445</v>
      </c>
      <c r="D24" s="207" t="s">
        <v>446</v>
      </c>
      <c r="E24" s="207" t="s">
        <v>446</v>
      </c>
      <c r="F24" s="207" t="s">
        <v>223</v>
      </c>
      <c r="G24" s="213">
        <v>12000</v>
      </c>
      <c r="H24" s="18"/>
      <c r="I24" s="213">
        <v>12000</v>
      </c>
      <c r="J24" s="18"/>
      <c r="K24" s="219">
        <v>0</v>
      </c>
      <c r="L24" s="18"/>
      <c r="M24" s="213">
        <v>2601.54</v>
      </c>
      <c r="N24" s="213">
        <v>2601.54</v>
      </c>
      <c r="O24" s="205">
        <f t="shared" si="0"/>
        <v>9398.4599999999991</v>
      </c>
    </row>
    <row r="25" spans="1:15" s="214" customFormat="1" ht="28.5" customHeight="1" x14ac:dyDescent="0.2">
      <c r="A25" s="202">
        <v>19</v>
      </c>
      <c r="B25" s="212" t="s">
        <v>434</v>
      </c>
      <c r="C25" s="207" t="s">
        <v>445</v>
      </c>
      <c r="D25" s="207" t="s">
        <v>446</v>
      </c>
      <c r="E25" s="207" t="s">
        <v>446</v>
      </c>
      <c r="F25" s="207" t="s">
        <v>223</v>
      </c>
      <c r="G25" s="213">
        <v>12000</v>
      </c>
      <c r="H25" s="208"/>
      <c r="I25" s="213">
        <v>12000</v>
      </c>
      <c r="J25" s="206">
        <v>0</v>
      </c>
      <c r="K25" s="219">
        <v>0</v>
      </c>
      <c r="L25" s="206">
        <v>0</v>
      </c>
      <c r="M25" s="212">
        <v>0</v>
      </c>
      <c r="N25" s="212">
        <v>0</v>
      </c>
      <c r="O25" s="205">
        <f t="shared" si="0"/>
        <v>12000</v>
      </c>
    </row>
    <row r="26" spans="1:15" s="16" customFormat="1" ht="28.5" customHeight="1" x14ac:dyDescent="0.2">
      <c r="A26" s="202">
        <v>20</v>
      </c>
      <c r="B26" s="212" t="s">
        <v>433</v>
      </c>
      <c r="C26" s="207" t="s">
        <v>445</v>
      </c>
      <c r="D26" s="207" t="s">
        <v>446</v>
      </c>
      <c r="E26" s="207" t="s">
        <v>446</v>
      </c>
      <c r="F26" s="207" t="s">
        <v>223</v>
      </c>
      <c r="G26" s="213">
        <v>22000</v>
      </c>
      <c r="H26" s="18"/>
      <c r="I26" s="213">
        <v>22000</v>
      </c>
      <c r="J26" s="206">
        <v>0</v>
      </c>
      <c r="K26" s="219">
        <v>0</v>
      </c>
      <c r="L26" s="206">
        <v>0</v>
      </c>
      <c r="M26" s="213">
        <v>4695.37</v>
      </c>
      <c r="N26" s="213">
        <v>4695.37</v>
      </c>
      <c r="O26" s="205">
        <f t="shared" si="0"/>
        <v>17304.63</v>
      </c>
    </row>
    <row r="27" spans="1:15" s="16" customFormat="1" ht="28.5" customHeight="1" x14ac:dyDescent="0.2">
      <c r="A27" s="202">
        <v>21</v>
      </c>
      <c r="B27" s="212" t="s">
        <v>432</v>
      </c>
      <c r="C27" s="207" t="s">
        <v>445</v>
      </c>
      <c r="D27" s="207" t="s">
        <v>446</v>
      </c>
      <c r="E27" s="207" t="s">
        <v>446</v>
      </c>
      <c r="F27" s="207" t="s">
        <v>223</v>
      </c>
      <c r="G27" s="213">
        <v>12000</v>
      </c>
      <c r="H27" s="18"/>
      <c r="I27" s="213">
        <v>12000</v>
      </c>
      <c r="J27" s="206">
        <v>0</v>
      </c>
      <c r="K27" s="219">
        <v>0</v>
      </c>
      <c r="L27" s="206">
        <v>0</v>
      </c>
      <c r="M27" s="212">
        <v>0</v>
      </c>
      <c r="N27" s="212">
        <v>0</v>
      </c>
      <c r="O27" s="205">
        <f t="shared" si="0"/>
        <v>12000</v>
      </c>
    </row>
    <row r="28" spans="1:15" s="214" customFormat="1" ht="28.5" customHeight="1" x14ac:dyDescent="0.2">
      <c r="A28" s="202">
        <v>22</v>
      </c>
      <c r="B28" s="212" t="s">
        <v>431</v>
      </c>
      <c r="C28" s="207" t="s">
        <v>445</v>
      </c>
      <c r="D28" s="207" t="s">
        <v>446</v>
      </c>
      <c r="E28" s="207" t="s">
        <v>446</v>
      </c>
      <c r="F28" s="207" t="s">
        <v>222</v>
      </c>
      <c r="G28" s="213">
        <v>12000</v>
      </c>
      <c r="H28" s="18"/>
      <c r="I28" s="213">
        <v>12000</v>
      </c>
      <c r="J28" s="206">
        <v>0</v>
      </c>
      <c r="K28" s="219">
        <v>0</v>
      </c>
      <c r="L28" s="206">
        <v>0</v>
      </c>
      <c r="M28" s="212">
        <v>0</v>
      </c>
      <c r="N28" s="212">
        <v>0</v>
      </c>
      <c r="O28" s="205">
        <f t="shared" si="0"/>
        <v>12000</v>
      </c>
    </row>
    <row r="29" spans="1:15" s="214" customFormat="1" ht="28.5" customHeight="1" x14ac:dyDescent="0.2">
      <c r="A29" s="202">
        <v>23</v>
      </c>
      <c r="B29" s="212" t="s">
        <v>430</v>
      </c>
      <c r="C29" s="207" t="s">
        <v>445</v>
      </c>
      <c r="D29" s="207" t="s">
        <v>446</v>
      </c>
      <c r="E29" s="207" t="s">
        <v>446</v>
      </c>
      <c r="F29" s="207" t="s">
        <v>223</v>
      </c>
      <c r="G29" s="213">
        <v>16000</v>
      </c>
      <c r="H29" s="18"/>
      <c r="I29" s="213">
        <v>16000</v>
      </c>
      <c r="J29" s="206">
        <v>0</v>
      </c>
      <c r="K29" s="219">
        <v>0</v>
      </c>
      <c r="L29" s="206">
        <v>0</v>
      </c>
      <c r="M29" s="213">
        <v>7468.58</v>
      </c>
      <c r="N29" s="213">
        <v>7468.58</v>
      </c>
      <c r="O29" s="205">
        <f t="shared" si="0"/>
        <v>8531.42</v>
      </c>
    </row>
    <row r="30" spans="1:15" s="214" customFormat="1" ht="28.5" customHeight="1" x14ac:dyDescent="0.2">
      <c r="A30" s="202">
        <v>24</v>
      </c>
      <c r="B30" s="212" t="s">
        <v>429</v>
      </c>
      <c r="C30" s="207" t="s">
        <v>445</v>
      </c>
      <c r="D30" s="207" t="s">
        <v>213</v>
      </c>
      <c r="E30" s="207" t="s">
        <v>446</v>
      </c>
      <c r="F30" s="207" t="s">
        <v>222</v>
      </c>
      <c r="G30" s="213">
        <v>100000</v>
      </c>
      <c r="H30" s="18"/>
      <c r="I30" s="213">
        <v>100000</v>
      </c>
      <c r="J30" s="206">
        <v>0</v>
      </c>
      <c r="K30" s="221">
        <v>13582.87</v>
      </c>
      <c r="L30" s="206">
        <v>0</v>
      </c>
      <c r="M30" s="212">
        <v>0</v>
      </c>
      <c r="N30" s="213">
        <v>13582.87</v>
      </c>
      <c r="O30" s="205">
        <f t="shared" si="0"/>
        <v>86417.13</v>
      </c>
    </row>
    <row r="31" spans="1:15" s="16" customFormat="1" ht="28.5" customHeight="1" x14ac:dyDescent="0.2">
      <c r="A31" s="202">
        <v>25</v>
      </c>
      <c r="B31" s="219" t="s">
        <v>428</v>
      </c>
      <c r="C31" s="230" t="s">
        <v>445</v>
      </c>
      <c r="D31" s="230" t="s">
        <v>446</v>
      </c>
      <c r="E31" s="230" t="s">
        <v>446</v>
      </c>
      <c r="F31" s="230" t="s">
        <v>223</v>
      </c>
      <c r="G31" s="221">
        <v>80000</v>
      </c>
      <c r="H31" s="3"/>
      <c r="I31" s="221">
        <v>80000</v>
      </c>
      <c r="J31" s="220">
        <v>0</v>
      </c>
      <c r="K31" s="221">
        <v>8582.8700000000008</v>
      </c>
      <c r="L31" s="220">
        <v>0</v>
      </c>
      <c r="M31" s="219">
        <v>0</v>
      </c>
      <c r="N31" s="221">
        <v>1097.25</v>
      </c>
      <c r="O31" s="231">
        <f t="shared" si="0"/>
        <v>78902.75</v>
      </c>
    </row>
    <row r="32" spans="1:15" s="215" customFormat="1" ht="28.5" customHeight="1" x14ac:dyDescent="0.2">
      <c r="A32" s="202">
        <v>26</v>
      </c>
      <c r="B32" s="212" t="s">
        <v>427</v>
      </c>
      <c r="C32" s="207" t="s">
        <v>445</v>
      </c>
      <c r="D32" s="207" t="s">
        <v>446</v>
      </c>
      <c r="E32" s="207" t="s">
        <v>446</v>
      </c>
      <c r="F32" s="207" t="s">
        <v>223</v>
      </c>
      <c r="G32" s="213">
        <v>12000</v>
      </c>
      <c r="H32" s="18"/>
      <c r="I32" s="213">
        <v>12000</v>
      </c>
      <c r="J32" s="206">
        <v>0</v>
      </c>
      <c r="K32" s="219">
        <v>0</v>
      </c>
      <c r="L32" s="206">
        <v>0</v>
      </c>
      <c r="M32" s="212">
        <v>0</v>
      </c>
      <c r="N32" s="212">
        <v>0</v>
      </c>
      <c r="O32" s="205">
        <f t="shared" si="0"/>
        <v>12000</v>
      </c>
    </row>
    <row r="33" spans="1:15" s="215" customFormat="1" ht="28.5" customHeight="1" x14ac:dyDescent="0.2">
      <c r="A33" s="202">
        <v>27</v>
      </c>
      <c r="B33" s="212" t="s">
        <v>426</v>
      </c>
      <c r="C33" s="207" t="s">
        <v>445</v>
      </c>
      <c r="D33" s="207" t="s">
        <v>446</v>
      </c>
      <c r="E33" s="207" t="s">
        <v>446</v>
      </c>
      <c r="F33" s="207" t="s">
        <v>223</v>
      </c>
      <c r="G33" s="213">
        <v>16000</v>
      </c>
      <c r="H33" s="18"/>
      <c r="I33" s="213">
        <v>16000</v>
      </c>
      <c r="J33" s="206">
        <v>0</v>
      </c>
      <c r="K33" s="219">
        <v>0</v>
      </c>
      <c r="L33" s="206">
        <v>0</v>
      </c>
      <c r="M33" s="212">
        <v>0</v>
      </c>
      <c r="N33" s="212">
        <v>0</v>
      </c>
      <c r="O33" s="205">
        <f t="shared" si="0"/>
        <v>16000</v>
      </c>
    </row>
    <row r="34" spans="1:15" s="215" customFormat="1" ht="28.5" customHeight="1" x14ac:dyDescent="0.2">
      <c r="A34" s="202">
        <v>28</v>
      </c>
      <c r="B34" s="212" t="s">
        <v>425</v>
      </c>
      <c r="C34" s="207" t="s">
        <v>445</v>
      </c>
      <c r="D34" s="207" t="s">
        <v>446</v>
      </c>
      <c r="E34" s="207" t="s">
        <v>446</v>
      </c>
      <c r="F34" s="207" t="s">
        <v>223</v>
      </c>
      <c r="G34" s="213">
        <v>12000</v>
      </c>
      <c r="H34" s="18"/>
      <c r="I34" s="213">
        <v>12000</v>
      </c>
      <c r="J34" s="206">
        <v>0</v>
      </c>
      <c r="K34" s="219">
        <v>0</v>
      </c>
      <c r="L34" s="206">
        <v>0</v>
      </c>
      <c r="M34" s="212">
        <v>0</v>
      </c>
      <c r="N34" s="212">
        <v>0</v>
      </c>
      <c r="O34" s="205">
        <f t="shared" si="0"/>
        <v>12000</v>
      </c>
    </row>
    <row r="35" spans="1:15" s="215" customFormat="1" ht="28.5" customHeight="1" x14ac:dyDescent="0.2">
      <c r="A35" s="202">
        <v>29</v>
      </c>
      <c r="B35" s="212" t="s">
        <v>424</v>
      </c>
      <c r="C35" s="207" t="s">
        <v>445</v>
      </c>
      <c r="D35" s="207" t="s">
        <v>446</v>
      </c>
      <c r="E35" s="207" t="s">
        <v>446</v>
      </c>
      <c r="F35" s="207" t="s">
        <v>223</v>
      </c>
      <c r="G35" s="213">
        <v>12000</v>
      </c>
      <c r="H35" s="18"/>
      <c r="I35" s="213">
        <v>12000</v>
      </c>
      <c r="J35" s="206">
        <v>0</v>
      </c>
      <c r="K35" s="219">
        <v>0</v>
      </c>
      <c r="L35" s="206">
        <v>0</v>
      </c>
      <c r="M35" s="212">
        <v>0</v>
      </c>
      <c r="N35" s="212">
        <v>0</v>
      </c>
      <c r="O35" s="205">
        <f t="shared" si="0"/>
        <v>12000</v>
      </c>
    </row>
    <row r="36" spans="1:15" s="215" customFormat="1" ht="28.5" customHeight="1" x14ac:dyDescent="0.2">
      <c r="A36" s="202">
        <v>30</v>
      </c>
      <c r="B36" s="212" t="s">
        <v>423</v>
      </c>
      <c r="C36" s="207" t="s">
        <v>445</v>
      </c>
      <c r="D36" s="207" t="s">
        <v>446</v>
      </c>
      <c r="E36" s="207" t="s">
        <v>446</v>
      </c>
      <c r="F36" s="207" t="s">
        <v>223</v>
      </c>
      <c r="G36" s="213">
        <v>16000</v>
      </c>
      <c r="H36" s="18"/>
      <c r="I36" s="213">
        <v>16000</v>
      </c>
      <c r="J36" s="206">
        <v>0</v>
      </c>
      <c r="K36" s="219">
        <v>0</v>
      </c>
      <c r="L36" s="206">
        <v>0</v>
      </c>
      <c r="M36" s="212">
        <v>0</v>
      </c>
      <c r="N36" s="212">
        <v>0</v>
      </c>
      <c r="O36" s="205">
        <f t="shared" si="0"/>
        <v>16000</v>
      </c>
    </row>
    <row r="37" spans="1:15" s="16" customFormat="1" ht="28.5" customHeight="1" x14ac:dyDescent="0.2">
      <c r="A37" s="232">
        <v>31</v>
      </c>
      <c r="B37" s="219" t="s">
        <v>422</v>
      </c>
      <c r="C37" s="230" t="s">
        <v>445</v>
      </c>
      <c r="D37" s="230" t="s">
        <v>446</v>
      </c>
      <c r="E37" s="230" t="s">
        <v>446</v>
      </c>
      <c r="F37" s="230" t="s">
        <v>222</v>
      </c>
      <c r="G37" s="221">
        <v>40000</v>
      </c>
      <c r="H37" s="3"/>
      <c r="I37" s="221">
        <v>40000</v>
      </c>
      <c r="J37" s="220">
        <v>0</v>
      </c>
      <c r="K37" s="219">
        <v>797.25</v>
      </c>
      <c r="L37" s="220">
        <v>0</v>
      </c>
      <c r="M37" s="219">
        <v>797.25</v>
      </c>
      <c r="N37" s="219">
        <v>0</v>
      </c>
      <c r="O37" s="231">
        <f>I37-K37</f>
        <v>39202.75</v>
      </c>
    </row>
    <row r="38" spans="1:15" s="215" customFormat="1" ht="28.5" customHeight="1" x14ac:dyDescent="0.2">
      <c r="A38" s="202">
        <v>32</v>
      </c>
      <c r="B38" s="212" t="s">
        <v>421</v>
      </c>
      <c r="C38" s="207" t="s">
        <v>445</v>
      </c>
      <c r="D38" s="207" t="s">
        <v>446</v>
      </c>
      <c r="E38" s="207" t="s">
        <v>446</v>
      </c>
      <c r="F38" s="207" t="s">
        <v>222</v>
      </c>
      <c r="G38" s="213">
        <v>16000</v>
      </c>
      <c r="H38" s="18"/>
      <c r="I38" s="213">
        <v>16000</v>
      </c>
      <c r="J38" s="206">
        <v>0</v>
      </c>
      <c r="K38" s="219">
        <v>0</v>
      </c>
      <c r="L38" s="206">
        <v>0</v>
      </c>
      <c r="M38" s="212">
        <v>0</v>
      </c>
      <c r="N38" s="212">
        <v>0</v>
      </c>
      <c r="O38" s="205">
        <f>I38-N38</f>
        <v>16000</v>
      </c>
    </row>
    <row r="39" spans="1:15" s="16" customFormat="1" ht="28.5" customHeight="1" x14ac:dyDescent="0.2">
      <c r="A39" s="202">
        <v>33</v>
      </c>
      <c r="B39" s="212" t="s">
        <v>420</v>
      </c>
      <c r="C39" s="207" t="s">
        <v>445</v>
      </c>
      <c r="D39" s="207" t="s">
        <v>446</v>
      </c>
      <c r="E39" s="207" t="s">
        <v>446</v>
      </c>
      <c r="F39" s="207" t="s">
        <v>223</v>
      </c>
      <c r="G39" s="213">
        <v>16000</v>
      </c>
      <c r="H39" s="18"/>
      <c r="I39" s="213">
        <v>16000</v>
      </c>
      <c r="J39" s="206">
        <v>0</v>
      </c>
      <c r="K39" s="219">
        <v>0</v>
      </c>
      <c r="L39" s="206">
        <v>0</v>
      </c>
      <c r="M39" s="212">
        <v>0</v>
      </c>
      <c r="N39" s="212">
        <v>0</v>
      </c>
      <c r="O39" s="205">
        <f t="shared" si="0"/>
        <v>16000</v>
      </c>
    </row>
    <row r="40" spans="1:15" s="16" customFormat="1" ht="28.5" customHeight="1" x14ac:dyDescent="0.2">
      <c r="A40" s="232">
        <v>34</v>
      </c>
      <c r="B40" s="219" t="s">
        <v>419</v>
      </c>
      <c r="C40" s="230" t="s">
        <v>445</v>
      </c>
      <c r="D40" s="230" t="s">
        <v>446</v>
      </c>
      <c r="E40" s="230" t="s">
        <v>446</v>
      </c>
      <c r="F40" s="230" t="s">
        <v>223</v>
      </c>
      <c r="G40" s="221">
        <v>40000</v>
      </c>
      <c r="H40" s="3"/>
      <c r="I40" s="221">
        <v>40000</v>
      </c>
      <c r="J40" s="220">
        <v>0</v>
      </c>
      <c r="K40" s="219">
        <v>797.25</v>
      </c>
      <c r="L40" s="220">
        <v>0</v>
      </c>
      <c r="M40" s="219">
        <v>797.25</v>
      </c>
      <c r="N40" s="221"/>
      <c r="O40" s="231">
        <f>I40-K40</f>
        <v>39202.75</v>
      </c>
    </row>
    <row r="41" spans="1:15" s="16" customFormat="1" ht="28.5" customHeight="1" x14ac:dyDescent="0.2">
      <c r="A41" s="202">
        <v>35</v>
      </c>
      <c r="B41" s="212" t="s">
        <v>418</v>
      </c>
      <c r="C41" s="207" t="s">
        <v>445</v>
      </c>
      <c r="D41" s="207" t="s">
        <v>446</v>
      </c>
      <c r="E41" s="207" t="s">
        <v>446</v>
      </c>
      <c r="F41" s="207" t="s">
        <v>223</v>
      </c>
      <c r="G41" s="213">
        <v>38000</v>
      </c>
      <c r="H41" s="18"/>
      <c r="I41" s="213">
        <v>38000</v>
      </c>
      <c r="J41" s="206">
        <v>0</v>
      </c>
      <c r="K41" s="219">
        <v>497.25</v>
      </c>
      <c r="L41" s="206">
        <v>0</v>
      </c>
      <c r="M41" s="213">
        <v>3757.95</v>
      </c>
      <c r="N41" s="213">
        <v>4255.2</v>
      </c>
      <c r="O41" s="205">
        <f t="shared" si="0"/>
        <v>33744.800000000003</v>
      </c>
    </row>
    <row r="42" spans="1:15" s="16" customFormat="1" ht="28.5" customHeight="1" x14ac:dyDescent="0.2">
      <c r="A42" s="202">
        <v>36</v>
      </c>
      <c r="B42" s="219" t="s">
        <v>417</v>
      </c>
      <c r="C42" s="230" t="s">
        <v>445</v>
      </c>
      <c r="D42" s="230" t="s">
        <v>446</v>
      </c>
      <c r="E42" s="230" t="s">
        <v>446</v>
      </c>
      <c r="F42" s="230" t="s">
        <v>223</v>
      </c>
      <c r="G42" s="221">
        <v>80000</v>
      </c>
      <c r="H42" s="3"/>
      <c r="I42" s="221">
        <v>80000</v>
      </c>
      <c r="J42" s="220">
        <v>0</v>
      </c>
      <c r="K42" s="221">
        <v>8582.8700000000008</v>
      </c>
      <c r="L42" s="220">
        <v>0</v>
      </c>
      <c r="M42" s="221">
        <v>5907.35</v>
      </c>
      <c r="N42" s="221">
        <v>7454.6</v>
      </c>
      <c r="O42" s="231">
        <f t="shared" si="0"/>
        <v>72545.399999999994</v>
      </c>
    </row>
    <row r="43" spans="1:15" s="16" customFormat="1" ht="28.5" customHeight="1" x14ac:dyDescent="0.2">
      <c r="A43" s="202">
        <v>37</v>
      </c>
      <c r="B43" s="212" t="s">
        <v>416</v>
      </c>
      <c r="C43" s="207" t="s">
        <v>445</v>
      </c>
      <c r="D43" s="207" t="s">
        <v>446</v>
      </c>
      <c r="E43" s="207" t="s">
        <v>446</v>
      </c>
      <c r="F43" s="207" t="s">
        <v>223</v>
      </c>
      <c r="G43" s="213">
        <v>16000</v>
      </c>
      <c r="H43" s="18"/>
      <c r="I43" s="213">
        <v>16000</v>
      </c>
      <c r="J43" s="206">
        <v>0</v>
      </c>
      <c r="K43" s="219">
        <v>0</v>
      </c>
      <c r="L43" s="206">
        <v>0</v>
      </c>
      <c r="M43" s="212">
        <v>0</v>
      </c>
      <c r="N43" s="212">
        <v>0</v>
      </c>
      <c r="O43" s="205">
        <f t="shared" si="0"/>
        <v>16000</v>
      </c>
    </row>
    <row r="44" spans="1:15" s="16" customFormat="1" ht="28.5" customHeight="1" x14ac:dyDescent="0.2">
      <c r="A44" s="202">
        <v>38</v>
      </c>
      <c r="B44" s="212" t="s">
        <v>415</v>
      </c>
      <c r="C44" s="207" t="s">
        <v>445</v>
      </c>
      <c r="D44" s="207" t="s">
        <v>446</v>
      </c>
      <c r="E44" s="207" t="s">
        <v>446</v>
      </c>
      <c r="F44" s="207" t="s">
        <v>223</v>
      </c>
      <c r="G44" s="213">
        <v>16000</v>
      </c>
      <c r="H44" s="18"/>
      <c r="I44" s="213">
        <v>16000</v>
      </c>
      <c r="J44" s="206">
        <v>0</v>
      </c>
      <c r="K44" s="219">
        <v>0</v>
      </c>
      <c r="L44" s="206">
        <v>0</v>
      </c>
      <c r="M44" s="212">
        <v>0</v>
      </c>
      <c r="N44" s="212">
        <v>0</v>
      </c>
      <c r="O44" s="205">
        <f t="shared" si="0"/>
        <v>16000</v>
      </c>
    </row>
    <row r="45" spans="1:15" s="16" customFormat="1" ht="28.5" customHeight="1" x14ac:dyDescent="0.2">
      <c r="A45" s="202">
        <v>39</v>
      </c>
      <c r="B45" s="212" t="s">
        <v>414</v>
      </c>
      <c r="C45" s="207" t="s">
        <v>445</v>
      </c>
      <c r="D45" s="207" t="s">
        <v>446</v>
      </c>
      <c r="E45" s="207" t="s">
        <v>446</v>
      </c>
      <c r="F45" s="207" t="s">
        <v>223</v>
      </c>
      <c r="G45" s="213">
        <v>16000</v>
      </c>
      <c r="H45" s="18"/>
      <c r="I45" s="213">
        <v>16000</v>
      </c>
      <c r="J45" s="206">
        <v>0</v>
      </c>
      <c r="K45" s="219">
        <v>0</v>
      </c>
      <c r="L45" s="206">
        <v>0</v>
      </c>
      <c r="M45" s="212">
        <v>0</v>
      </c>
      <c r="N45" s="212">
        <v>0</v>
      </c>
      <c r="O45" s="205">
        <f t="shared" si="0"/>
        <v>16000</v>
      </c>
    </row>
    <row r="46" spans="1:15" s="16" customFormat="1" ht="28.5" customHeight="1" x14ac:dyDescent="0.2">
      <c r="A46" s="202">
        <v>40</v>
      </c>
      <c r="B46" s="212" t="s">
        <v>413</v>
      </c>
      <c r="C46" s="207" t="s">
        <v>445</v>
      </c>
      <c r="D46" s="207" t="s">
        <v>446</v>
      </c>
      <c r="E46" s="207" t="s">
        <v>446</v>
      </c>
      <c r="F46" s="207" t="s">
        <v>223</v>
      </c>
      <c r="G46" s="213">
        <v>16000</v>
      </c>
      <c r="H46" s="18"/>
      <c r="I46" s="213">
        <v>16000</v>
      </c>
      <c r="J46" s="206">
        <v>0</v>
      </c>
      <c r="K46" s="219">
        <v>0</v>
      </c>
      <c r="L46" s="206">
        <v>0</v>
      </c>
      <c r="M46" s="212">
        <v>0</v>
      </c>
      <c r="N46" s="212">
        <v>0</v>
      </c>
      <c r="O46" s="205">
        <f t="shared" si="0"/>
        <v>16000</v>
      </c>
    </row>
    <row r="47" spans="1:15" s="16" customFormat="1" ht="28.5" customHeight="1" x14ac:dyDescent="0.2">
      <c r="A47" s="202">
        <v>41</v>
      </c>
      <c r="B47" s="212" t="s">
        <v>412</v>
      </c>
      <c r="C47" s="207" t="s">
        <v>445</v>
      </c>
      <c r="D47" s="207" t="s">
        <v>446</v>
      </c>
      <c r="E47" s="207" t="s">
        <v>446</v>
      </c>
      <c r="F47" s="207" t="s">
        <v>223</v>
      </c>
      <c r="G47" s="213">
        <v>12000</v>
      </c>
      <c r="H47" s="18"/>
      <c r="I47" s="213">
        <v>12000</v>
      </c>
      <c r="J47" s="206">
        <v>0</v>
      </c>
      <c r="K47" s="219">
        <v>0</v>
      </c>
      <c r="L47" s="206">
        <v>0</v>
      </c>
      <c r="M47" s="212">
        <v>0</v>
      </c>
      <c r="N47" s="212">
        <v>0</v>
      </c>
      <c r="O47" s="205">
        <f t="shared" si="0"/>
        <v>12000</v>
      </c>
    </row>
    <row r="48" spans="1:15" s="16" customFormat="1" ht="28.5" customHeight="1" x14ac:dyDescent="0.2">
      <c r="A48" s="202">
        <v>42</v>
      </c>
      <c r="B48" s="212" t="s">
        <v>411</v>
      </c>
      <c r="C48" s="207" t="s">
        <v>445</v>
      </c>
      <c r="D48" s="207" t="s">
        <v>446</v>
      </c>
      <c r="E48" s="207" t="s">
        <v>446</v>
      </c>
      <c r="F48" s="207" t="s">
        <v>223</v>
      </c>
      <c r="G48" s="213">
        <v>12000</v>
      </c>
      <c r="H48" s="18"/>
      <c r="I48" s="213">
        <v>12000</v>
      </c>
      <c r="J48" s="206">
        <v>0</v>
      </c>
      <c r="K48" s="219">
        <v>0</v>
      </c>
      <c r="L48" s="206">
        <v>0</v>
      </c>
      <c r="M48" s="212">
        <v>0</v>
      </c>
      <c r="N48" s="212">
        <v>0</v>
      </c>
      <c r="O48" s="205">
        <f t="shared" si="0"/>
        <v>12000</v>
      </c>
    </row>
    <row r="49" spans="1:15" s="16" customFormat="1" ht="28.5" customHeight="1" x14ac:dyDescent="0.2">
      <c r="A49" s="202">
        <v>43</v>
      </c>
      <c r="B49" s="212" t="s">
        <v>410</v>
      </c>
      <c r="C49" s="207" t="s">
        <v>445</v>
      </c>
      <c r="D49" s="207" t="s">
        <v>446</v>
      </c>
      <c r="E49" s="207" t="s">
        <v>446</v>
      </c>
      <c r="F49" s="207" t="s">
        <v>223</v>
      </c>
      <c r="G49" s="213">
        <v>12000</v>
      </c>
      <c r="H49" s="18"/>
      <c r="I49" s="213">
        <v>12000</v>
      </c>
      <c r="J49" s="206">
        <v>0</v>
      </c>
      <c r="K49" s="219">
        <v>0</v>
      </c>
      <c r="L49" s="206">
        <v>0</v>
      </c>
      <c r="M49" s="212">
        <v>0</v>
      </c>
      <c r="N49" s="212">
        <v>0</v>
      </c>
      <c r="O49" s="205">
        <f t="shared" si="0"/>
        <v>12000</v>
      </c>
    </row>
    <row r="50" spans="1:15" s="16" customFormat="1" ht="28.5" customHeight="1" x14ac:dyDescent="0.2">
      <c r="A50" s="202">
        <v>44</v>
      </c>
      <c r="B50" s="212" t="s">
        <v>518</v>
      </c>
      <c r="C50" s="207" t="s">
        <v>445</v>
      </c>
      <c r="D50" s="207" t="s">
        <v>446</v>
      </c>
      <c r="E50" s="207" t="s">
        <v>446</v>
      </c>
      <c r="F50" s="207" t="s">
        <v>223</v>
      </c>
      <c r="G50" s="213">
        <v>25000</v>
      </c>
      <c r="H50" s="18"/>
      <c r="I50" s="213">
        <v>25000</v>
      </c>
      <c r="J50" s="206">
        <v>0</v>
      </c>
      <c r="K50" s="219">
        <v>0</v>
      </c>
      <c r="L50" s="206">
        <v>0</v>
      </c>
      <c r="M50" s="212">
        <v>0</v>
      </c>
      <c r="N50" s="212">
        <v>0</v>
      </c>
      <c r="O50" s="205">
        <f t="shared" si="0"/>
        <v>25000</v>
      </c>
    </row>
    <row r="51" spans="1:15" s="16" customFormat="1" ht="28.5" customHeight="1" x14ac:dyDescent="0.2">
      <c r="A51" s="202">
        <v>45</v>
      </c>
      <c r="B51" s="212" t="s">
        <v>409</v>
      </c>
      <c r="C51" s="207" t="s">
        <v>445</v>
      </c>
      <c r="D51" s="207" t="s">
        <v>446</v>
      </c>
      <c r="E51" s="207" t="s">
        <v>446</v>
      </c>
      <c r="F51" s="207" t="s">
        <v>223</v>
      </c>
      <c r="G51" s="213">
        <v>12000</v>
      </c>
      <c r="H51" s="18"/>
      <c r="I51" s="213">
        <v>12000</v>
      </c>
      <c r="J51" s="206">
        <v>0</v>
      </c>
      <c r="K51" s="219">
        <v>0</v>
      </c>
      <c r="L51" s="206">
        <v>0</v>
      </c>
      <c r="M51" s="212">
        <v>0</v>
      </c>
      <c r="N51" s="212">
        <v>0</v>
      </c>
      <c r="O51" s="205">
        <f t="shared" si="0"/>
        <v>12000</v>
      </c>
    </row>
    <row r="52" spans="1:15" s="215" customFormat="1" ht="28.5" customHeight="1" x14ac:dyDescent="0.2">
      <c r="A52" s="202">
        <v>46</v>
      </c>
      <c r="B52" s="206" t="s">
        <v>447</v>
      </c>
      <c r="C52" s="207" t="s">
        <v>448</v>
      </c>
      <c r="D52" s="207" t="s">
        <v>10</v>
      </c>
      <c r="E52" s="207" t="s">
        <v>446</v>
      </c>
      <c r="F52" s="207" t="s">
        <v>223</v>
      </c>
      <c r="G52" s="205">
        <v>23900</v>
      </c>
      <c r="H52" s="18"/>
      <c r="I52" s="209">
        <f>+G52</f>
        <v>23900</v>
      </c>
      <c r="J52" s="206">
        <v>0</v>
      </c>
      <c r="K52" s="220">
        <v>0</v>
      </c>
      <c r="L52" s="206">
        <v>0</v>
      </c>
      <c r="M52" s="213">
        <v>5000</v>
      </c>
      <c r="N52" s="205">
        <f>+M52</f>
        <v>5000</v>
      </c>
      <c r="O52" s="205">
        <f>+G52-N52</f>
        <v>18900</v>
      </c>
    </row>
    <row r="53" spans="1:15" s="16" customFormat="1" ht="28.5" customHeight="1" x14ac:dyDescent="0.2">
      <c r="A53" s="202">
        <v>47</v>
      </c>
      <c r="B53" s="212" t="s">
        <v>450</v>
      </c>
      <c r="C53" s="207" t="s">
        <v>449</v>
      </c>
      <c r="D53" s="211" t="s">
        <v>404</v>
      </c>
      <c r="E53" s="207" t="s">
        <v>446</v>
      </c>
      <c r="F53" s="207" t="s">
        <v>223</v>
      </c>
      <c r="G53" s="213">
        <v>16000</v>
      </c>
      <c r="H53" s="206">
        <v>0</v>
      </c>
      <c r="I53" s="213">
        <v>16000</v>
      </c>
      <c r="J53" s="206">
        <v>0</v>
      </c>
      <c r="K53" s="219">
        <v>0</v>
      </c>
      <c r="L53" s="206">
        <v>0</v>
      </c>
      <c r="M53" s="212">
        <v>0</v>
      </c>
      <c r="N53" s="206">
        <v>0</v>
      </c>
      <c r="O53" s="205">
        <v>15000</v>
      </c>
    </row>
    <row r="54" spans="1:15" s="16" customFormat="1" ht="28.5" customHeight="1" x14ac:dyDescent="0.2">
      <c r="A54" s="202">
        <v>48</v>
      </c>
      <c r="B54" s="212" t="s">
        <v>451</v>
      </c>
      <c r="C54" s="207" t="s">
        <v>449</v>
      </c>
      <c r="D54" s="211" t="s">
        <v>465</v>
      </c>
      <c r="E54" s="207" t="s">
        <v>446</v>
      </c>
      <c r="F54" s="207" t="s">
        <v>223</v>
      </c>
      <c r="G54" s="213">
        <v>60000</v>
      </c>
      <c r="H54" s="206">
        <v>0</v>
      </c>
      <c r="I54" s="213">
        <v>60000</v>
      </c>
      <c r="J54" s="206">
        <v>0</v>
      </c>
      <c r="K54" s="221">
        <v>4195.88</v>
      </c>
      <c r="L54" s="206">
        <v>0</v>
      </c>
      <c r="M54" s="213">
        <v>5000</v>
      </c>
      <c r="N54" s="205">
        <f>+K54+M54</f>
        <v>9195.880000000001</v>
      </c>
      <c r="O54" s="205">
        <f>+G54-N54</f>
        <v>50804.119999999995</v>
      </c>
    </row>
    <row r="55" spans="1:15" s="16" customFormat="1" ht="28.5" customHeight="1" x14ac:dyDescent="0.2">
      <c r="A55" s="202">
        <v>49</v>
      </c>
      <c r="B55" s="212" t="s">
        <v>452</v>
      </c>
      <c r="C55" s="207" t="s">
        <v>449</v>
      </c>
      <c r="D55" s="211" t="s">
        <v>465</v>
      </c>
      <c r="E55" s="207" t="s">
        <v>446</v>
      </c>
      <c r="F55" s="207" t="s">
        <v>223</v>
      </c>
      <c r="G55" s="213">
        <v>110000</v>
      </c>
      <c r="H55" s="206">
        <v>0</v>
      </c>
      <c r="I55" s="213">
        <v>110000</v>
      </c>
      <c r="J55" s="206">
        <v>0</v>
      </c>
      <c r="K55" s="221">
        <v>16082.87</v>
      </c>
      <c r="L55" s="206">
        <v>0</v>
      </c>
      <c r="M55" s="212">
        <v>0</v>
      </c>
      <c r="N55" s="205">
        <f t="shared" ref="N55:N67" si="1">+K55+M55</f>
        <v>16082.87</v>
      </c>
      <c r="O55" s="205">
        <f t="shared" ref="O55:O67" si="2">+G55-N55</f>
        <v>93917.13</v>
      </c>
    </row>
    <row r="56" spans="1:15" s="16" customFormat="1" ht="28.5" customHeight="1" x14ac:dyDescent="0.2">
      <c r="A56" s="202">
        <v>50</v>
      </c>
      <c r="B56" s="212" t="s">
        <v>453</v>
      </c>
      <c r="C56" s="207" t="s">
        <v>449</v>
      </c>
      <c r="D56" s="211" t="s">
        <v>404</v>
      </c>
      <c r="E56" s="207" t="s">
        <v>446</v>
      </c>
      <c r="F56" s="207" t="s">
        <v>223</v>
      </c>
      <c r="G56" s="213">
        <v>12000</v>
      </c>
      <c r="H56" s="206">
        <v>0</v>
      </c>
      <c r="I56" s="213">
        <v>12000</v>
      </c>
      <c r="J56" s="206">
        <v>0</v>
      </c>
      <c r="K56" s="219">
        <v>0</v>
      </c>
      <c r="L56" s="206">
        <v>0</v>
      </c>
      <c r="M56" s="212">
        <v>0</v>
      </c>
      <c r="N56" s="205">
        <f t="shared" si="1"/>
        <v>0</v>
      </c>
      <c r="O56" s="205">
        <f t="shared" si="2"/>
        <v>12000</v>
      </c>
    </row>
    <row r="57" spans="1:15" s="16" customFormat="1" ht="28.5" customHeight="1" x14ac:dyDescent="0.2">
      <c r="A57" s="202">
        <v>51</v>
      </c>
      <c r="B57" s="212" t="s">
        <v>454</v>
      </c>
      <c r="C57" s="207" t="s">
        <v>449</v>
      </c>
      <c r="D57" s="211" t="s">
        <v>404</v>
      </c>
      <c r="E57" s="207" t="s">
        <v>446</v>
      </c>
      <c r="F57" s="207" t="s">
        <v>223</v>
      </c>
      <c r="G57" s="213">
        <v>10000</v>
      </c>
      <c r="H57" s="206">
        <v>0</v>
      </c>
      <c r="I57" s="213">
        <v>10000</v>
      </c>
      <c r="J57" s="206">
        <v>0</v>
      </c>
      <c r="K57" s="219">
        <v>0</v>
      </c>
      <c r="L57" s="206">
        <v>0</v>
      </c>
      <c r="M57" s="212">
        <v>0</v>
      </c>
      <c r="N57" s="205">
        <f t="shared" si="1"/>
        <v>0</v>
      </c>
      <c r="O57" s="205">
        <f t="shared" si="2"/>
        <v>10000</v>
      </c>
    </row>
    <row r="58" spans="1:15" s="16" customFormat="1" ht="28.5" customHeight="1" x14ac:dyDescent="0.2">
      <c r="A58" s="202">
        <v>52</v>
      </c>
      <c r="B58" s="212" t="s">
        <v>455</v>
      </c>
      <c r="C58" s="207" t="s">
        <v>449</v>
      </c>
      <c r="D58" s="211" t="s">
        <v>404</v>
      </c>
      <c r="E58" s="207" t="s">
        <v>446</v>
      </c>
      <c r="F58" s="207" t="s">
        <v>223</v>
      </c>
      <c r="G58" s="213">
        <v>12000</v>
      </c>
      <c r="H58" s="206">
        <v>0</v>
      </c>
      <c r="I58" s="213">
        <v>12000</v>
      </c>
      <c r="J58" s="206">
        <v>0</v>
      </c>
      <c r="K58" s="219">
        <v>0</v>
      </c>
      <c r="L58" s="206">
        <v>0</v>
      </c>
      <c r="M58" s="212">
        <v>0</v>
      </c>
      <c r="N58" s="205">
        <f t="shared" si="1"/>
        <v>0</v>
      </c>
      <c r="O58" s="205">
        <f t="shared" si="2"/>
        <v>12000</v>
      </c>
    </row>
    <row r="59" spans="1:15" s="16" customFormat="1" ht="28.5" customHeight="1" x14ac:dyDescent="0.2">
      <c r="A59" s="202">
        <v>53</v>
      </c>
      <c r="B59" s="212" t="s">
        <v>456</v>
      </c>
      <c r="C59" s="207" t="s">
        <v>449</v>
      </c>
      <c r="D59" s="211" t="s">
        <v>404</v>
      </c>
      <c r="E59" s="207" t="s">
        <v>446</v>
      </c>
      <c r="F59" s="207" t="s">
        <v>223</v>
      </c>
      <c r="G59" s="213">
        <v>12000</v>
      </c>
      <c r="H59" s="206">
        <v>0</v>
      </c>
      <c r="I59" s="213">
        <v>12000</v>
      </c>
      <c r="J59" s="206">
        <v>0</v>
      </c>
      <c r="K59" s="219">
        <v>0</v>
      </c>
      <c r="L59" s="206">
        <v>0</v>
      </c>
      <c r="M59" s="212">
        <v>0</v>
      </c>
      <c r="N59" s="205">
        <f t="shared" si="1"/>
        <v>0</v>
      </c>
      <c r="O59" s="205">
        <f t="shared" si="2"/>
        <v>12000</v>
      </c>
    </row>
    <row r="60" spans="1:15" s="16" customFormat="1" ht="28.5" customHeight="1" x14ac:dyDescent="0.2">
      <c r="A60" s="202">
        <v>54</v>
      </c>
      <c r="B60" s="212" t="s">
        <v>457</v>
      </c>
      <c r="C60" s="207" t="s">
        <v>449</v>
      </c>
      <c r="D60" s="211" t="s">
        <v>404</v>
      </c>
      <c r="E60" s="207" t="s">
        <v>446</v>
      </c>
      <c r="F60" s="207" t="s">
        <v>223</v>
      </c>
      <c r="G60" s="213">
        <v>12000</v>
      </c>
      <c r="H60" s="206">
        <v>0</v>
      </c>
      <c r="I60" s="213">
        <v>12000</v>
      </c>
      <c r="J60" s="206">
        <v>0</v>
      </c>
      <c r="K60" s="219">
        <v>0</v>
      </c>
      <c r="L60" s="206">
        <v>0</v>
      </c>
      <c r="M60" s="212">
        <v>0</v>
      </c>
      <c r="N60" s="205">
        <f t="shared" si="1"/>
        <v>0</v>
      </c>
      <c r="O60" s="205">
        <f t="shared" si="2"/>
        <v>12000</v>
      </c>
    </row>
    <row r="61" spans="1:15" s="215" customFormat="1" ht="28.5" customHeight="1" x14ac:dyDescent="0.2">
      <c r="A61" s="202">
        <v>55</v>
      </c>
      <c r="B61" s="212" t="s">
        <v>458</v>
      </c>
      <c r="C61" s="207" t="s">
        <v>449</v>
      </c>
      <c r="D61" s="211" t="s">
        <v>404</v>
      </c>
      <c r="E61" s="207" t="s">
        <v>446</v>
      </c>
      <c r="F61" s="207" t="s">
        <v>222</v>
      </c>
      <c r="G61" s="213">
        <v>16000</v>
      </c>
      <c r="H61" s="206">
        <v>0</v>
      </c>
      <c r="I61" s="213">
        <v>16000</v>
      </c>
      <c r="J61" s="206">
        <v>0</v>
      </c>
      <c r="K61" s="219">
        <v>0</v>
      </c>
      <c r="L61" s="206">
        <v>0</v>
      </c>
      <c r="M61" s="212">
        <v>0</v>
      </c>
      <c r="N61" s="205">
        <f t="shared" si="1"/>
        <v>0</v>
      </c>
      <c r="O61" s="205">
        <f t="shared" si="2"/>
        <v>16000</v>
      </c>
    </row>
    <row r="62" spans="1:15" s="215" customFormat="1" ht="28.5" customHeight="1" x14ac:dyDescent="0.2">
      <c r="A62" s="202">
        <v>56</v>
      </c>
      <c r="B62" s="212" t="s">
        <v>459</v>
      </c>
      <c r="C62" s="207" t="s">
        <v>449</v>
      </c>
      <c r="D62" s="211" t="s">
        <v>404</v>
      </c>
      <c r="E62" s="207" t="s">
        <v>446</v>
      </c>
      <c r="F62" s="207" t="s">
        <v>223</v>
      </c>
      <c r="G62" s="213">
        <v>16000</v>
      </c>
      <c r="H62" s="206">
        <v>0</v>
      </c>
      <c r="I62" s="213">
        <v>16000</v>
      </c>
      <c r="J62" s="206">
        <v>0</v>
      </c>
      <c r="K62" s="219">
        <v>0</v>
      </c>
      <c r="L62" s="206">
        <v>0</v>
      </c>
      <c r="M62" s="212">
        <v>0</v>
      </c>
      <c r="N62" s="205">
        <f t="shared" si="1"/>
        <v>0</v>
      </c>
      <c r="O62" s="205">
        <f t="shared" si="2"/>
        <v>16000</v>
      </c>
    </row>
    <row r="63" spans="1:15" s="215" customFormat="1" ht="28.5" customHeight="1" x14ac:dyDescent="0.2">
      <c r="A63" s="202">
        <v>57</v>
      </c>
      <c r="B63" s="212" t="s">
        <v>460</v>
      </c>
      <c r="C63" s="207" t="s">
        <v>449</v>
      </c>
      <c r="D63" s="211" t="s">
        <v>404</v>
      </c>
      <c r="E63" s="207" t="s">
        <v>446</v>
      </c>
      <c r="F63" s="207" t="s">
        <v>222</v>
      </c>
      <c r="G63" s="213">
        <v>16000</v>
      </c>
      <c r="H63" s="206">
        <v>0</v>
      </c>
      <c r="I63" s="213">
        <v>16000</v>
      </c>
      <c r="J63" s="206">
        <v>0</v>
      </c>
      <c r="K63" s="219">
        <v>0</v>
      </c>
      <c r="L63" s="206">
        <v>0</v>
      </c>
      <c r="M63" s="212">
        <v>0</v>
      </c>
      <c r="N63" s="205">
        <f t="shared" si="1"/>
        <v>0</v>
      </c>
      <c r="O63" s="205">
        <f t="shared" si="2"/>
        <v>16000</v>
      </c>
    </row>
    <row r="64" spans="1:15" s="16" customFormat="1" ht="28.5" customHeight="1" x14ac:dyDescent="0.2">
      <c r="A64" s="202">
        <v>58</v>
      </c>
      <c r="B64" s="212" t="s">
        <v>461</v>
      </c>
      <c r="C64" s="207" t="s">
        <v>449</v>
      </c>
      <c r="D64" s="211" t="s">
        <v>404</v>
      </c>
      <c r="E64" s="207" t="s">
        <v>446</v>
      </c>
      <c r="F64" s="207" t="s">
        <v>223</v>
      </c>
      <c r="G64" s="213">
        <v>10000</v>
      </c>
      <c r="H64" s="206">
        <v>0</v>
      </c>
      <c r="I64" s="213">
        <v>10000</v>
      </c>
      <c r="J64" s="206">
        <v>0</v>
      </c>
      <c r="K64" s="219">
        <v>0</v>
      </c>
      <c r="L64" s="206">
        <v>0</v>
      </c>
      <c r="M64" s="212">
        <v>0</v>
      </c>
      <c r="N64" s="205">
        <f t="shared" si="1"/>
        <v>0</v>
      </c>
      <c r="O64" s="205">
        <f t="shared" si="2"/>
        <v>10000</v>
      </c>
    </row>
    <row r="65" spans="1:15" s="16" customFormat="1" ht="28.5" customHeight="1" x14ac:dyDescent="0.2">
      <c r="A65" s="202">
        <v>59</v>
      </c>
      <c r="B65" s="212" t="s">
        <v>462</v>
      </c>
      <c r="C65" s="207" t="s">
        <v>449</v>
      </c>
      <c r="D65" s="211" t="s">
        <v>404</v>
      </c>
      <c r="E65" s="207" t="s">
        <v>446</v>
      </c>
      <c r="F65" s="207" t="s">
        <v>223</v>
      </c>
      <c r="G65" s="213">
        <v>12000</v>
      </c>
      <c r="H65" s="206">
        <v>0</v>
      </c>
      <c r="I65" s="213">
        <v>12000</v>
      </c>
      <c r="J65" s="206">
        <v>0</v>
      </c>
      <c r="K65" s="219">
        <v>0</v>
      </c>
      <c r="L65" s="206">
        <v>0</v>
      </c>
      <c r="M65" s="212">
        <v>0</v>
      </c>
      <c r="N65" s="205">
        <f t="shared" si="1"/>
        <v>0</v>
      </c>
      <c r="O65" s="205">
        <f t="shared" si="2"/>
        <v>12000</v>
      </c>
    </row>
    <row r="66" spans="1:15" s="16" customFormat="1" ht="28.5" customHeight="1" x14ac:dyDescent="0.2">
      <c r="A66" s="202">
        <v>60</v>
      </c>
      <c r="B66" s="212" t="s">
        <v>463</v>
      </c>
      <c r="C66" s="207" t="s">
        <v>449</v>
      </c>
      <c r="D66" s="211" t="s">
        <v>404</v>
      </c>
      <c r="E66" s="207" t="s">
        <v>446</v>
      </c>
      <c r="F66" s="207" t="s">
        <v>222</v>
      </c>
      <c r="G66" s="213">
        <v>15000</v>
      </c>
      <c r="H66" s="206">
        <v>0</v>
      </c>
      <c r="I66" s="213">
        <v>15000</v>
      </c>
      <c r="J66" s="206">
        <v>0</v>
      </c>
      <c r="K66" s="219">
        <v>0</v>
      </c>
      <c r="L66" s="206">
        <v>0</v>
      </c>
      <c r="M66" s="212">
        <v>0</v>
      </c>
      <c r="N66" s="205">
        <f t="shared" si="1"/>
        <v>0</v>
      </c>
      <c r="O66" s="205">
        <f t="shared" si="2"/>
        <v>15000</v>
      </c>
    </row>
    <row r="67" spans="1:15" s="16" customFormat="1" ht="28.5" customHeight="1" x14ac:dyDescent="0.2">
      <c r="A67" s="202">
        <v>61</v>
      </c>
      <c r="B67" s="212" t="s">
        <v>464</v>
      </c>
      <c r="C67" s="207" t="s">
        <v>449</v>
      </c>
      <c r="D67" s="211" t="s">
        <v>404</v>
      </c>
      <c r="E67" s="207" t="s">
        <v>446</v>
      </c>
      <c r="F67" s="207" t="s">
        <v>223</v>
      </c>
      <c r="G67" s="213">
        <v>12000</v>
      </c>
      <c r="H67" s="206">
        <v>0</v>
      </c>
      <c r="I67" s="213">
        <v>12000</v>
      </c>
      <c r="J67" s="206">
        <v>0</v>
      </c>
      <c r="K67" s="219">
        <v>0</v>
      </c>
      <c r="L67" s="206">
        <v>0</v>
      </c>
      <c r="M67" s="212">
        <v>0</v>
      </c>
      <c r="N67" s="205">
        <f t="shared" si="1"/>
        <v>0</v>
      </c>
      <c r="O67" s="205">
        <f t="shared" si="2"/>
        <v>12000</v>
      </c>
    </row>
    <row r="68" spans="1:15" s="215" customFormat="1" ht="28.5" customHeight="1" x14ac:dyDescent="0.2">
      <c r="A68" s="202">
        <v>62</v>
      </c>
      <c r="B68" s="206" t="s">
        <v>467</v>
      </c>
      <c r="C68" s="207" t="s">
        <v>466</v>
      </c>
      <c r="D68" s="207" t="s">
        <v>404</v>
      </c>
      <c r="E68" s="207" t="s">
        <v>446</v>
      </c>
      <c r="F68" s="207" t="s">
        <v>223</v>
      </c>
      <c r="G68" s="205">
        <v>12000</v>
      </c>
      <c r="H68" s="206">
        <v>0</v>
      </c>
      <c r="I68" s="209">
        <f>+G68</f>
        <v>12000</v>
      </c>
      <c r="J68" s="206">
        <v>0</v>
      </c>
      <c r="K68" s="220">
        <v>0</v>
      </c>
      <c r="L68" s="206">
        <v>0</v>
      </c>
      <c r="M68" s="206">
        <v>0</v>
      </c>
      <c r="N68" s="206">
        <v>0</v>
      </c>
      <c r="O68" s="205">
        <f>+G68-M68</f>
        <v>12000</v>
      </c>
    </row>
    <row r="69" spans="1:15" s="215" customFormat="1" ht="28.5" customHeight="1" x14ac:dyDescent="0.2">
      <c r="A69" s="202">
        <v>63</v>
      </c>
      <c r="B69" s="206" t="s">
        <v>469</v>
      </c>
      <c r="C69" s="207" t="s">
        <v>468</v>
      </c>
      <c r="D69" s="207" t="s">
        <v>404</v>
      </c>
      <c r="E69" s="207" t="s">
        <v>446</v>
      </c>
      <c r="F69" s="207" t="s">
        <v>223</v>
      </c>
      <c r="G69" s="205">
        <v>16000</v>
      </c>
      <c r="H69" s="206">
        <v>0</v>
      </c>
      <c r="I69" s="209">
        <f>+G69</f>
        <v>16000</v>
      </c>
      <c r="J69" s="206">
        <v>0</v>
      </c>
      <c r="K69" s="220">
        <v>0</v>
      </c>
      <c r="L69" s="206">
        <v>0</v>
      </c>
      <c r="M69" s="206">
        <v>0</v>
      </c>
      <c r="N69" s="206">
        <v>0</v>
      </c>
      <c r="O69" s="205">
        <f>+G69-M69</f>
        <v>16000</v>
      </c>
    </row>
    <row r="70" spans="1:15" s="16" customFormat="1" ht="28.5" customHeight="1" x14ac:dyDescent="0.2">
      <c r="A70" s="202">
        <v>64</v>
      </c>
      <c r="B70" s="206" t="s">
        <v>471</v>
      </c>
      <c r="C70" s="207" t="s">
        <v>470</v>
      </c>
      <c r="D70" s="207" t="s">
        <v>404</v>
      </c>
      <c r="E70" s="207" t="s">
        <v>446</v>
      </c>
      <c r="F70" s="207" t="s">
        <v>223</v>
      </c>
      <c r="G70" s="205">
        <v>12000</v>
      </c>
      <c r="H70" s="206">
        <v>0</v>
      </c>
      <c r="I70" s="209">
        <f>+G70</f>
        <v>12000</v>
      </c>
      <c r="J70" s="206">
        <v>0</v>
      </c>
      <c r="K70" s="220">
        <v>0</v>
      </c>
      <c r="L70" s="206">
        <v>0</v>
      </c>
      <c r="M70" s="206">
        <v>0</v>
      </c>
      <c r="N70" s="206">
        <v>0</v>
      </c>
      <c r="O70" s="205">
        <f t="shared" ref="O70:O80" si="3">+G70-M70</f>
        <v>12000</v>
      </c>
    </row>
    <row r="71" spans="1:15" s="204" customFormat="1" ht="28.5" customHeight="1" x14ac:dyDescent="0.2">
      <c r="A71" s="202">
        <v>65</v>
      </c>
      <c r="B71" s="206" t="s">
        <v>473</v>
      </c>
      <c r="C71" s="207" t="s">
        <v>472</v>
      </c>
      <c r="D71" s="207" t="s">
        <v>404</v>
      </c>
      <c r="E71" s="207" t="s">
        <v>446</v>
      </c>
      <c r="F71" s="207" t="s">
        <v>222</v>
      </c>
      <c r="G71" s="205">
        <v>12000</v>
      </c>
      <c r="H71" s="206">
        <v>0</v>
      </c>
      <c r="I71" s="209">
        <f>+G71</f>
        <v>12000</v>
      </c>
      <c r="J71" s="206">
        <v>0</v>
      </c>
      <c r="K71" s="220">
        <v>0</v>
      </c>
      <c r="L71" s="206">
        <v>0</v>
      </c>
      <c r="M71" s="206">
        <v>0</v>
      </c>
      <c r="N71" s="206">
        <v>0</v>
      </c>
      <c r="O71" s="205">
        <f t="shared" si="3"/>
        <v>12000</v>
      </c>
    </row>
    <row r="72" spans="1:15" s="204" customFormat="1" ht="28.5" customHeight="1" x14ac:dyDescent="0.2">
      <c r="A72" s="202">
        <v>66</v>
      </c>
      <c r="B72" s="206" t="s">
        <v>475</v>
      </c>
      <c r="C72" s="207" t="s">
        <v>474</v>
      </c>
      <c r="D72" s="207" t="s">
        <v>404</v>
      </c>
      <c r="E72" s="207" t="s">
        <v>446</v>
      </c>
      <c r="F72" s="207" t="s">
        <v>223</v>
      </c>
      <c r="G72" s="205">
        <v>12000</v>
      </c>
      <c r="H72" s="206">
        <v>0</v>
      </c>
      <c r="I72" s="209">
        <f>+G72</f>
        <v>12000</v>
      </c>
      <c r="J72" s="206">
        <v>0</v>
      </c>
      <c r="K72" s="220">
        <v>0</v>
      </c>
      <c r="L72" s="206">
        <v>0</v>
      </c>
      <c r="M72" s="206">
        <v>0</v>
      </c>
      <c r="N72" s="206">
        <v>0</v>
      </c>
      <c r="O72" s="205">
        <f t="shared" si="3"/>
        <v>12000</v>
      </c>
    </row>
    <row r="73" spans="1:15" s="204" customFormat="1" ht="28.5" customHeight="1" x14ac:dyDescent="0.2">
      <c r="A73" s="202">
        <v>67</v>
      </c>
      <c r="B73" s="206" t="s">
        <v>477</v>
      </c>
      <c r="C73" s="207" t="s">
        <v>476</v>
      </c>
      <c r="D73" s="207" t="s">
        <v>404</v>
      </c>
      <c r="E73" s="207" t="s">
        <v>446</v>
      </c>
      <c r="F73" s="207" t="s">
        <v>223</v>
      </c>
      <c r="G73" s="205">
        <v>12000</v>
      </c>
      <c r="H73" s="206">
        <v>0</v>
      </c>
      <c r="I73" s="209">
        <v>12000</v>
      </c>
      <c r="J73" s="206">
        <v>0</v>
      </c>
      <c r="K73" s="220">
        <v>0</v>
      </c>
      <c r="L73" s="206">
        <v>0</v>
      </c>
      <c r="M73" s="206">
        <v>0</v>
      </c>
      <c r="N73" s="206">
        <v>0</v>
      </c>
      <c r="O73" s="205">
        <f>+G73-M73</f>
        <v>12000</v>
      </c>
    </row>
    <row r="74" spans="1:15" s="215" customFormat="1" ht="28.5" customHeight="1" x14ac:dyDescent="0.2">
      <c r="A74" s="202">
        <v>68</v>
      </c>
      <c r="B74" s="206" t="s">
        <v>479</v>
      </c>
      <c r="C74" s="207" t="s">
        <v>478</v>
      </c>
      <c r="D74" s="207" t="s">
        <v>404</v>
      </c>
      <c r="E74" s="207" t="s">
        <v>446</v>
      </c>
      <c r="F74" s="207" t="s">
        <v>223</v>
      </c>
      <c r="G74" s="205">
        <v>10000</v>
      </c>
      <c r="H74" s="206">
        <v>0</v>
      </c>
      <c r="I74" s="209">
        <f>+G74</f>
        <v>10000</v>
      </c>
      <c r="J74" s="206">
        <v>0</v>
      </c>
      <c r="K74" s="220">
        <v>0</v>
      </c>
      <c r="L74" s="206">
        <v>0</v>
      </c>
      <c r="M74" s="206">
        <v>0</v>
      </c>
      <c r="N74" s="206">
        <v>0</v>
      </c>
      <c r="O74" s="205">
        <f t="shared" si="3"/>
        <v>10000</v>
      </c>
    </row>
    <row r="75" spans="1:15" s="215" customFormat="1" ht="28.5" customHeight="1" x14ac:dyDescent="0.2">
      <c r="A75" s="202">
        <v>69</v>
      </c>
      <c r="B75" s="206" t="s">
        <v>480</v>
      </c>
      <c r="C75" s="207" t="s">
        <v>478</v>
      </c>
      <c r="D75" s="207" t="s">
        <v>404</v>
      </c>
      <c r="E75" s="207" t="s">
        <v>446</v>
      </c>
      <c r="F75" s="207" t="s">
        <v>223</v>
      </c>
      <c r="G75" s="205">
        <v>10000</v>
      </c>
      <c r="H75" s="206">
        <v>0</v>
      </c>
      <c r="I75" s="209">
        <f>+G75</f>
        <v>10000</v>
      </c>
      <c r="J75" s="206">
        <v>0</v>
      </c>
      <c r="K75" s="220">
        <v>0</v>
      </c>
      <c r="L75" s="206">
        <v>0</v>
      </c>
      <c r="M75" s="206">
        <v>0</v>
      </c>
      <c r="N75" s="206">
        <v>0</v>
      </c>
      <c r="O75" s="205">
        <f t="shared" si="3"/>
        <v>10000</v>
      </c>
    </row>
    <row r="76" spans="1:15" s="215" customFormat="1" ht="28.5" customHeight="1" x14ac:dyDescent="0.2">
      <c r="A76" s="202">
        <v>70</v>
      </c>
      <c r="B76" s="206" t="s">
        <v>481</v>
      </c>
      <c r="C76" s="207" t="s">
        <v>483</v>
      </c>
      <c r="D76" s="207" t="s">
        <v>482</v>
      </c>
      <c r="E76" s="207" t="s">
        <v>446</v>
      </c>
      <c r="F76" s="207" t="s">
        <v>223</v>
      </c>
      <c r="G76" s="205">
        <v>20000</v>
      </c>
      <c r="H76" s="206">
        <v>0</v>
      </c>
      <c r="I76" s="209">
        <f>+G76</f>
        <v>20000</v>
      </c>
      <c r="J76" s="206">
        <v>0</v>
      </c>
      <c r="K76" s="220">
        <v>0</v>
      </c>
      <c r="L76" s="206">
        <v>0</v>
      </c>
      <c r="M76" s="205">
        <v>7642.86</v>
      </c>
      <c r="N76" s="205">
        <v>7642.86</v>
      </c>
      <c r="O76" s="205">
        <f t="shared" si="3"/>
        <v>12357.14</v>
      </c>
    </row>
    <row r="77" spans="1:15" s="215" customFormat="1" ht="28.5" customHeight="1" x14ac:dyDescent="0.2">
      <c r="A77" s="202">
        <v>71</v>
      </c>
      <c r="B77" s="206" t="s">
        <v>484</v>
      </c>
      <c r="C77" s="207" t="s">
        <v>448</v>
      </c>
      <c r="D77" s="207" t="s">
        <v>10</v>
      </c>
      <c r="E77" s="207" t="s">
        <v>446</v>
      </c>
      <c r="F77" s="207" t="s">
        <v>223</v>
      </c>
      <c r="G77" s="205">
        <v>23000</v>
      </c>
      <c r="H77" s="206">
        <v>0</v>
      </c>
      <c r="I77" s="209">
        <f>+G77</f>
        <v>23000</v>
      </c>
      <c r="J77" s="206">
        <v>0</v>
      </c>
      <c r="K77" s="220">
        <v>0</v>
      </c>
      <c r="L77" s="206">
        <v>0</v>
      </c>
      <c r="M77" s="205">
        <v>10412.879999999999</v>
      </c>
      <c r="N77" s="205">
        <f>+M77</f>
        <v>10412.879999999999</v>
      </c>
      <c r="O77" s="205">
        <f>+G77-M77</f>
        <v>12587.12</v>
      </c>
    </row>
    <row r="78" spans="1:15" s="215" customFormat="1" ht="28.5" customHeight="1" x14ac:dyDescent="0.2">
      <c r="A78" s="202">
        <v>72</v>
      </c>
      <c r="B78" s="212" t="s">
        <v>485</v>
      </c>
      <c r="C78" s="207" t="s">
        <v>492</v>
      </c>
      <c r="D78" s="212" t="s">
        <v>404</v>
      </c>
      <c r="E78" s="207" t="s">
        <v>446</v>
      </c>
      <c r="F78" s="207" t="s">
        <v>223</v>
      </c>
      <c r="G78" s="213">
        <v>34000</v>
      </c>
      <c r="H78" s="206">
        <v>0</v>
      </c>
      <c r="I78" s="213">
        <v>34000</v>
      </c>
      <c r="J78" s="206">
        <v>0</v>
      </c>
      <c r="K78" s="220">
        <v>0</v>
      </c>
      <c r="L78" s="206">
        <v>0</v>
      </c>
      <c r="M78" s="212">
        <v>0</v>
      </c>
      <c r="N78" s="206">
        <v>0</v>
      </c>
      <c r="O78" s="205">
        <f t="shared" si="3"/>
        <v>34000</v>
      </c>
    </row>
    <row r="79" spans="1:15" s="215" customFormat="1" ht="28.5" customHeight="1" x14ac:dyDescent="0.2">
      <c r="A79" s="202">
        <v>73</v>
      </c>
      <c r="B79" s="212" t="s">
        <v>486</v>
      </c>
      <c r="C79" s="207" t="s">
        <v>492</v>
      </c>
      <c r="D79" s="212" t="s">
        <v>404</v>
      </c>
      <c r="E79" s="207" t="s">
        <v>446</v>
      </c>
      <c r="F79" s="207" t="s">
        <v>223</v>
      </c>
      <c r="G79" s="213">
        <v>16000</v>
      </c>
      <c r="H79" s="206">
        <v>0</v>
      </c>
      <c r="I79" s="213">
        <v>16000</v>
      </c>
      <c r="J79" s="206">
        <v>0</v>
      </c>
      <c r="K79" s="220">
        <v>0</v>
      </c>
      <c r="L79" s="206">
        <v>0</v>
      </c>
      <c r="M79" s="212">
        <v>0</v>
      </c>
      <c r="N79" s="206">
        <v>0</v>
      </c>
      <c r="O79" s="205">
        <f t="shared" si="3"/>
        <v>16000</v>
      </c>
    </row>
    <row r="80" spans="1:15" s="215" customFormat="1" ht="28.5" customHeight="1" x14ac:dyDescent="0.2">
      <c r="A80" s="202">
        <v>74</v>
      </c>
      <c r="B80" s="212" t="s">
        <v>487</v>
      </c>
      <c r="C80" s="207" t="s">
        <v>492</v>
      </c>
      <c r="D80" s="212" t="s">
        <v>404</v>
      </c>
      <c r="E80" s="207" t="s">
        <v>446</v>
      </c>
      <c r="F80" s="207" t="s">
        <v>223</v>
      </c>
      <c r="G80" s="213">
        <v>12000</v>
      </c>
      <c r="H80" s="206">
        <v>0</v>
      </c>
      <c r="I80" s="213">
        <v>12000</v>
      </c>
      <c r="J80" s="206">
        <v>0</v>
      </c>
      <c r="K80" s="220">
        <v>0</v>
      </c>
      <c r="L80" s="206">
        <v>0</v>
      </c>
      <c r="M80" s="212">
        <v>0</v>
      </c>
      <c r="N80" s="206">
        <v>0</v>
      </c>
      <c r="O80" s="205">
        <f t="shared" si="3"/>
        <v>12000</v>
      </c>
    </row>
    <row r="81" spans="1:15" s="215" customFormat="1" ht="28.5" customHeight="1" x14ac:dyDescent="0.2">
      <c r="A81" s="202">
        <v>75</v>
      </c>
      <c r="B81" s="212" t="s">
        <v>488</v>
      </c>
      <c r="C81" s="207" t="s">
        <v>492</v>
      </c>
      <c r="D81" s="212" t="s">
        <v>404</v>
      </c>
      <c r="E81" s="207" t="s">
        <v>446</v>
      </c>
      <c r="F81" s="207" t="s">
        <v>223</v>
      </c>
      <c r="G81" s="213">
        <v>10000</v>
      </c>
      <c r="H81" s="206">
        <v>0</v>
      </c>
      <c r="I81" s="213">
        <v>10000</v>
      </c>
      <c r="J81" s="206">
        <v>0</v>
      </c>
      <c r="K81" s="220">
        <v>0</v>
      </c>
      <c r="L81" s="206">
        <v>0</v>
      </c>
      <c r="M81" s="212">
        <v>0</v>
      </c>
      <c r="N81" s="206">
        <v>0</v>
      </c>
      <c r="O81" s="205">
        <f t="shared" ref="O81:O96" si="4">+G81-N81</f>
        <v>10000</v>
      </c>
    </row>
    <row r="82" spans="1:15" s="215" customFormat="1" ht="28.5" customHeight="1" x14ac:dyDescent="0.2">
      <c r="A82" s="202">
        <v>76</v>
      </c>
      <c r="B82" s="212" t="s">
        <v>489</v>
      </c>
      <c r="C82" s="207" t="s">
        <v>492</v>
      </c>
      <c r="D82" s="212" t="s">
        <v>404</v>
      </c>
      <c r="E82" s="207" t="s">
        <v>446</v>
      </c>
      <c r="F82" s="207" t="s">
        <v>223</v>
      </c>
      <c r="G82" s="213">
        <v>10000</v>
      </c>
      <c r="H82" s="206">
        <v>0</v>
      </c>
      <c r="I82" s="213">
        <v>10000</v>
      </c>
      <c r="J82" s="206">
        <v>0</v>
      </c>
      <c r="K82" s="220">
        <v>0</v>
      </c>
      <c r="L82" s="206">
        <v>0</v>
      </c>
      <c r="M82" s="212">
        <v>0</v>
      </c>
      <c r="N82" s="206">
        <v>0</v>
      </c>
      <c r="O82" s="205">
        <f t="shared" si="4"/>
        <v>10000</v>
      </c>
    </row>
    <row r="83" spans="1:15" s="215" customFormat="1" ht="28.5" customHeight="1" x14ac:dyDescent="0.2">
      <c r="A83" s="202">
        <v>77</v>
      </c>
      <c r="B83" s="212" t="s">
        <v>490</v>
      </c>
      <c r="C83" s="207" t="s">
        <v>492</v>
      </c>
      <c r="D83" s="212" t="s">
        <v>404</v>
      </c>
      <c r="E83" s="207" t="s">
        <v>446</v>
      </c>
      <c r="F83" s="207" t="s">
        <v>223</v>
      </c>
      <c r="G83" s="213">
        <v>10000</v>
      </c>
      <c r="H83" s="206">
        <v>0</v>
      </c>
      <c r="I83" s="213">
        <v>10000</v>
      </c>
      <c r="J83" s="206">
        <v>0</v>
      </c>
      <c r="K83" s="220">
        <v>0</v>
      </c>
      <c r="L83" s="206">
        <v>0</v>
      </c>
      <c r="M83" s="212">
        <v>0</v>
      </c>
      <c r="N83" s="206">
        <v>0</v>
      </c>
      <c r="O83" s="205">
        <f t="shared" si="4"/>
        <v>10000</v>
      </c>
    </row>
    <row r="84" spans="1:15" s="215" customFormat="1" ht="28.5" customHeight="1" x14ac:dyDescent="0.2">
      <c r="A84" s="202">
        <v>78</v>
      </c>
      <c r="B84" s="212" t="s">
        <v>491</v>
      </c>
      <c r="C84" s="207" t="s">
        <v>492</v>
      </c>
      <c r="D84" s="212" t="s">
        <v>404</v>
      </c>
      <c r="E84" s="207" t="s">
        <v>446</v>
      </c>
      <c r="F84" s="207" t="s">
        <v>223</v>
      </c>
      <c r="G84" s="213">
        <v>10000</v>
      </c>
      <c r="H84" s="206">
        <v>0</v>
      </c>
      <c r="I84" s="213">
        <v>10000</v>
      </c>
      <c r="J84" s="206">
        <v>0</v>
      </c>
      <c r="K84" s="220">
        <v>0</v>
      </c>
      <c r="L84" s="206">
        <v>0</v>
      </c>
      <c r="M84" s="212">
        <v>0</v>
      </c>
      <c r="N84" s="206">
        <v>0</v>
      </c>
      <c r="O84" s="205">
        <f t="shared" si="4"/>
        <v>10000</v>
      </c>
    </row>
    <row r="85" spans="1:15" s="215" customFormat="1" ht="28.5" customHeight="1" x14ac:dyDescent="0.2">
      <c r="A85" s="202">
        <v>79</v>
      </c>
      <c r="B85" s="212" t="s">
        <v>498</v>
      </c>
      <c r="C85" s="207" t="s">
        <v>492</v>
      </c>
      <c r="D85" s="212" t="s">
        <v>404</v>
      </c>
      <c r="E85" s="207" t="s">
        <v>446</v>
      </c>
      <c r="F85" s="207" t="s">
        <v>223</v>
      </c>
      <c r="G85" s="213">
        <v>12000</v>
      </c>
      <c r="H85" s="206">
        <v>0</v>
      </c>
      <c r="I85" s="213">
        <v>12000</v>
      </c>
      <c r="J85" s="206">
        <v>0</v>
      </c>
      <c r="K85" s="220">
        <v>0</v>
      </c>
      <c r="L85" s="206">
        <v>0</v>
      </c>
      <c r="M85" s="212">
        <v>0</v>
      </c>
      <c r="N85" s="206">
        <v>0</v>
      </c>
      <c r="O85" s="205">
        <f t="shared" si="4"/>
        <v>12000</v>
      </c>
    </row>
    <row r="86" spans="1:15" s="215" customFormat="1" ht="28.5" customHeight="1" x14ac:dyDescent="0.2">
      <c r="A86" s="202">
        <v>80</v>
      </c>
      <c r="B86" s="212" t="s">
        <v>499</v>
      </c>
      <c r="C86" s="207" t="s">
        <v>492</v>
      </c>
      <c r="D86" s="212" t="s">
        <v>404</v>
      </c>
      <c r="E86" s="207" t="s">
        <v>446</v>
      </c>
      <c r="F86" s="207" t="s">
        <v>223</v>
      </c>
      <c r="G86" s="213">
        <v>13000</v>
      </c>
      <c r="H86" s="206"/>
      <c r="I86" s="213">
        <v>13000</v>
      </c>
      <c r="J86" s="206">
        <v>0</v>
      </c>
      <c r="K86" s="220">
        <v>0</v>
      </c>
      <c r="L86" s="206">
        <v>0</v>
      </c>
      <c r="M86" s="212">
        <v>0</v>
      </c>
      <c r="N86" s="206">
        <v>0</v>
      </c>
      <c r="O86" s="205">
        <f t="shared" si="4"/>
        <v>13000</v>
      </c>
    </row>
    <row r="87" spans="1:15" s="215" customFormat="1" ht="28.5" customHeight="1" x14ac:dyDescent="0.2">
      <c r="A87" s="202">
        <v>81</v>
      </c>
      <c r="B87" s="212" t="s">
        <v>500</v>
      </c>
      <c r="C87" s="207" t="s">
        <v>492</v>
      </c>
      <c r="D87" s="212" t="s">
        <v>404</v>
      </c>
      <c r="E87" s="207" t="s">
        <v>446</v>
      </c>
      <c r="F87" s="207" t="s">
        <v>223</v>
      </c>
      <c r="G87" s="213">
        <v>13000</v>
      </c>
      <c r="H87" s="206"/>
      <c r="I87" s="213">
        <v>13000</v>
      </c>
      <c r="J87" s="206">
        <v>0</v>
      </c>
      <c r="K87" s="220">
        <v>0</v>
      </c>
      <c r="L87" s="206">
        <v>0</v>
      </c>
      <c r="M87" s="212">
        <v>0</v>
      </c>
      <c r="N87" s="206">
        <v>0</v>
      </c>
      <c r="O87" s="205">
        <f t="shared" si="4"/>
        <v>13000</v>
      </c>
    </row>
    <row r="88" spans="1:15" s="215" customFormat="1" ht="28.5" customHeight="1" x14ac:dyDescent="0.2">
      <c r="A88" s="202">
        <v>82</v>
      </c>
      <c r="B88" s="212" t="s">
        <v>501</v>
      </c>
      <c r="C88" s="207" t="s">
        <v>492</v>
      </c>
      <c r="D88" s="212" t="s">
        <v>404</v>
      </c>
      <c r="E88" s="207" t="s">
        <v>446</v>
      </c>
      <c r="F88" s="207" t="s">
        <v>223</v>
      </c>
      <c r="G88" s="213">
        <v>12000</v>
      </c>
      <c r="H88" s="206"/>
      <c r="I88" s="213">
        <v>12000</v>
      </c>
      <c r="J88" s="206">
        <v>0</v>
      </c>
      <c r="K88" s="220">
        <v>0</v>
      </c>
      <c r="L88" s="206">
        <v>0</v>
      </c>
      <c r="M88" s="212">
        <v>0</v>
      </c>
      <c r="N88" s="206">
        <v>0</v>
      </c>
      <c r="O88" s="205">
        <f t="shared" si="4"/>
        <v>12000</v>
      </c>
    </row>
    <row r="89" spans="1:15" s="215" customFormat="1" ht="28.5" customHeight="1" x14ac:dyDescent="0.2">
      <c r="A89" s="202">
        <v>83</v>
      </c>
      <c r="B89" s="212" t="s">
        <v>502</v>
      </c>
      <c r="C89" s="207" t="s">
        <v>492</v>
      </c>
      <c r="D89" s="212" t="s">
        <v>404</v>
      </c>
      <c r="E89" s="207" t="s">
        <v>446</v>
      </c>
      <c r="F89" s="207" t="s">
        <v>223</v>
      </c>
      <c r="G89" s="213">
        <v>12000</v>
      </c>
      <c r="H89" s="206"/>
      <c r="I89" s="213">
        <v>12000</v>
      </c>
      <c r="J89" s="206">
        <v>0</v>
      </c>
      <c r="K89" s="220">
        <v>0</v>
      </c>
      <c r="L89" s="206">
        <v>0</v>
      </c>
      <c r="M89" s="212">
        <v>0</v>
      </c>
      <c r="N89" s="206">
        <v>0</v>
      </c>
      <c r="O89" s="205">
        <f t="shared" si="4"/>
        <v>12000</v>
      </c>
    </row>
    <row r="90" spans="1:15" s="215" customFormat="1" ht="28.5" customHeight="1" x14ac:dyDescent="0.2">
      <c r="A90" s="202">
        <v>84</v>
      </c>
      <c r="B90" s="212" t="s">
        <v>503</v>
      </c>
      <c r="C90" s="207" t="s">
        <v>492</v>
      </c>
      <c r="D90" s="212" t="s">
        <v>404</v>
      </c>
      <c r="E90" s="207" t="s">
        <v>446</v>
      </c>
      <c r="F90" s="207" t="s">
        <v>223</v>
      </c>
      <c r="G90" s="213">
        <v>13000</v>
      </c>
      <c r="H90" s="206"/>
      <c r="I90" s="213">
        <v>13000</v>
      </c>
      <c r="J90" s="206">
        <v>0</v>
      </c>
      <c r="K90" s="220">
        <v>0</v>
      </c>
      <c r="L90" s="206">
        <v>0</v>
      </c>
      <c r="M90" s="212">
        <v>0</v>
      </c>
      <c r="N90" s="206">
        <v>0</v>
      </c>
      <c r="O90" s="205">
        <f t="shared" si="4"/>
        <v>13000</v>
      </c>
    </row>
    <row r="91" spans="1:15" s="215" customFormat="1" ht="28.5" customHeight="1" x14ac:dyDescent="0.2">
      <c r="A91" s="202">
        <v>85</v>
      </c>
      <c r="B91" s="212" t="s">
        <v>504</v>
      </c>
      <c r="C91" s="207" t="s">
        <v>492</v>
      </c>
      <c r="D91" s="212" t="s">
        <v>404</v>
      </c>
      <c r="E91" s="207" t="s">
        <v>446</v>
      </c>
      <c r="F91" s="207" t="s">
        <v>223</v>
      </c>
      <c r="G91" s="213">
        <v>13000</v>
      </c>
      <c r="H91" s="206"/>
      <c r="I91" s="213">
        <v>13000</v>
      </c>
      <c r="J91" s="206">
        <v>0</v>
      </c>
      <c r="K91" s="220">
        <v>0</v>
      </c>
      <c r="L91" s="206">
        <v>0</v>
      </c>
      <c r="M91" s="212">
        <v>0</v>
      </c>
      <c r="N91" s="206">
        <v>0</v>
      </c>
      <c r="O91" s="205">
        <f t="shared" si="4"/>
        <v>13000</v>
      </c>
    </row>
    <row r="92" spans="1:15" s="215" customFormat="1" ht="28.5" customHeight="1" x14ac:dyDescent="0.2">
      <c r="A92" s="202">
        <v>86</v>
      </c>
      <c r="B92" s="212" t="s">
        <v>505</v>
      </c>
      <c r="C92" s="207" t="s">
        <v>492</v>
      </c>
      <c r="D92" s="212" t="s">
        <v>404</v>
      </c>
      <c r="E92" s="207" t="s">
        <v>446</v>
      </c>
      <c r="F92" s="207" t="s">
        <v>223</v>
      </c>
      <c r="G92" s="213">
        <v>12000</v>
      </c>
      <c r="H92" s="206"/>
      <c r="I92" s="213">
        <v>12000</v>
      </c>
      <c r="J92" s="206">
        <v>0</v>
      </c>
      <c r="K92" s="220">
        <v>0</v>
      </c>
      <c r="L92" s="206">
        <v>0</v>
      </c>
      <c r="M92" s="212">
        <v>0</v>
      </c>
      <c r="N92" s="206">
        <v>0</v>
      </c>
      <c r="O92" s="205">
        <f t="shared" si="4"/>
        <v>12000</v>
      </c>
    </row>
    <row r="93" spans="1:15" s="215" customFormat="1" ht="28.5" customHeight="1" x14ac:dyDescent="0.2">
      <c r="A93" s="202">
        <v>87</v>
      </c>
      <c r="B93" s="212" t="s">
        <v>506</v>
      </c>
      <c r="C93" s="207" t="s">
        <v>492</v>
      </c>
      <c r="D93" s="212" t="s">
        <v>404</v>
      </c>
      <c r="E93" s="207" t="s">
        <v>446</v>
      </c>
      <c r="F93" s="207" t="s">
        <v>223</v>
      </c>
      <c r="G93" s="213">
        <v>13000</v>
      </c>
      <c r="H93" s="206"/>
      <c r="I93" s="213">
        <v>13000</v>
      </c>
      <c r="J93" s="206">
        <v>0</v>
      </c>
      <c r="K93" s="220">
        <v>0</v>
      </c>
      <c r="L93" s="206">
        <v>0</v>
      </c>
      <c r="M93" s="212">
        <v>0</v>
      </c>
      <c r="N93" s="206">
        <v>0</v>
      </c>
      <c r="O93" s="205">
        <f t="shared" si="4"/>
        <v>13000</v>
      </c>
    </row>
    <row r="94" spans="1:15" s="215" customFormat="1" ht="28.5" customHeight="1" x14ac:dyDescent="0.2">
      <c r="A94" s="202">
        <v>88</v>
      </c>
      <c r="B94" s="212" t="s">
        <v>507</v>
      </c>
      <c r="C94" s="207" t="s">
        <v>492</v>
      </c>
      <c r="D94" s="212" t="s">
        <v>404</v>
      </c>
      <c r="E94" s="207" t="s">
        <v>446</v>
      </c>
      <c r="F94" s="207" t="s">
        <v>223</v>
      </c>
      <c r="G94" s="213">
        <v>12000</v>
      </c>
      <c r="H94" s="206"/>
      <c r="I94" s="213">
        <v>12000</v>
      </c>
      <c r="J94" s="206">
        <v>0</v>
      </c>
      <c r="K94" s="220">
        <v>0</v>
      </c>
      <c r="L94" s="206">
        <v>0</v>
      </c>
      <c r="M94" s="212">
        <v>0</v>
      </c>
      <c r="N94" s="206">
        <v>0</v>
      </c>
      <c r="O94" s="205">
        <f t="shared" si="4"/>
        <v>12000</v>
      </c>
    </row>
    <row r="95" spans="1:15" s="215" customFormat="1" ht="28.5" customHeight="1" x14ac:dyDescent="0.2">
      <c r="A95" s="202">
        <v>89</v>
      </c>
      <c r="B95" s="212" t="s">
        <v>508</v>
      </c>
      <c r="C95" s="207" t="s">
        <v>492</v>
      </c>
      <c r="D95" s="212" t="s">
        <v>404</v>
      </c>
      <c r="E95" s="207" t="s">
        <v>446</v>
      </c>
      <c r="F95" s="207" t="s">
        <v>223</v>
      </c>
      <c r="G95" s="213">
        <v>13000</v>
      </c>
      <c r="H95" s="206"/>
      <c r="I95" s="213">
        <v>13000</v>
      </c>
      <c r="J95" s="206">
        <v>0</v>
      </c>
      <c r="K95" s="220">
        <v>0</v>
      </c>
      <c r="L95" s="206">
        <v>0</v>
      </c>
      <c r="M95" s="212">
        <v>0</v>
      </c>
      <c r="N95" s="206">
        <v>0</v>
      </c>
      <c r="O95" s="205">
        <f t="shared" si="4"/>
        <v>13000</v>
      </c>
    </row>
    <row r="96" spans="1:15" s="16" customFormat="1" ht="28.5" customHeight="1" x14ac:dyDescent="0.2">
      <c r="A96" s="202">
        <v>90</v>
      </c>
      <c r="B96" s="212" t="s">
        <v>509</v>
      </c>
      <c r="C96" s="207" t="s">
        <v>492</v>
      </c>
      <c r="D96" s="212" t="s">
        <v>404</v>
      </c>
      <c r="E96" s="207" t="s">
        <v>446</v>
      </c>
      <c r="F96" s="207" t="s">
        <v>223</v>
      </c>
      <c r="G96" s="213">
        <v>16000</v>
      </c>
      <c r="H96" s="206"/>
      <c r="I96" s="213">
        <f>+G96</f>
        <v>16000</v>
      </c>
      <c r="J96" s="206">
        <v>0</v>
      </c>
      <c r="K96" s="220">
        <v>0</v>
      </c>
      <c r="L96" s="206">
        <v>0</v>
      </c>
      <c r="M96" s="212">
        <v>0</v>
      </c>
      <c r="N96" s="206">
        <v>0</v>
      </c>
      <c r="O96" s="205">
        <f t="shared" si="4"/>
        <v>16000</v>
      </c>
    </row>
    <row r="97" spans="1:19" s="16" customFormat="1" ht="28.5" customHeight="1" x14ac:dyDescent="0.2">
      <c r="A97" s="202">
        <v>91</v>
      </c>
      <c r="B97" s="212" t="s">
        <v>511</v>
      </c>
      <c r="C97" s="207" t="s">
        <v>492</v>
      </c>
      <c r="D97" s="212" t="s">
        <v>404</v>
      </c>
      <c r="E97" s="207" t="s">
        <v>446</v>
      </c>
      <c r="F97" s="207" t="s">
        <v>223</v>
      </c>
      <c r="G97" s="213">
        <v>10000</v>
      </c>
      <c r="H97" s="206"/>
      <c r="I97" s="213">
        <v>10000</v>
      </c>
      <c r="J97" s="206"/>
      <c r="K97" s="220"/>
      <c r="L97" s="206"/>
      <c r="M97" s="212"/>
      <c r="N97" s="206"/>
      <c r="O97" s="205">
        <f>+G97</f>
        <v>10000</v>
      </c>
    </row>
    <row r="98" spans="1:19" s="216" customFormat="1" ht="28.5" customHeight="1" x14ac:dyDescent="0.2">
      <c r="A98" s="202">
        <v>92</v>
      </c>
      <c r="B98" s="217" t="s">
        <v>493</v>
      </c>
      <c r="C98" s="207" t="s">
        <v>510</v>
      </c>
      <c r="D98" s="217" t="s">
        <v>404</v>
      </c>
      <c r="E98" s="207" t="s">
        <v>446</v>
      </c>
      <c r="F98" s="207" t="s">
        <v>222</v>
      </c>
      <c r="G98" s="205">
        <v>10000</v>
      </c>
      <c r="H98" s="206"/>
      <c r="I98" s="209">
        <f t="shared" ref="I98:I106" si="5">+G98</f>
        <v>10000</v>
      </c>
      <c r="J98" s="206">
        <v>0</v>
      </c>
      <c r="K98" s="220">
        <v>0</v>
      </c>
      <c r="L98" s="206">
        <v>0</v>
      </c>
      <c r="M98" s="217">
        <v>0</v>
      </c>
      <c r="N98" s="206">
        <v>0</v>
      </c>
      <c r="O98" s="205">
        <f>+I98</f>
        <v>10000</v>
      </c>
    </row>
    <row r="99" spans="1:19" s="16" customFormat="1" ht="28.5" customHeight="1" x14ac:dyDescent="0.2">
      <c r="A99" s="202">
        <v>93</v>
      </c>
      <c r="B99" s="217" t="s">
        <v>512</v>
      </c>
      <c r="C99" s="207" t="s">
        <v>492</v>
      </c>
      <c r="D99" s="217" t="s">
        <v>404</v>
      </c>
      <c r="E99" s="207" t="s">
        <v>446</v>
      </c>
      <c r="F99" s="207" t="s">
        <v>223</v>
      </c>
      <c r="G99" s="218">
        <v>30000</v>
      </c>
      <c r="H99" s="206"/>
      <c r="I99" s="209">
        <f t="shared" si="5"/>
        <v>30000</v>
      </c>
      <c r="J99" s="206"/>
      <c r="K99" s="220"/>
      <c r="L99" s="206"/>
      <c r="M99" s="217"/>
      <c r="N99" s="206"/>
      <c r="O99" s="205">
        <f t="shared" ref="O99:O106" si="6">+I99</f>
        <v>30000</v>
      </c>
    </row>
    <row r="100" spans="1:19" s="16" customFormat="1" ht="28.5" customHeight="1" x14ac:dyDescent="0.2">
      <c r="A100" s="202">
        <v>94</v>
      </c>
      <c r="B100" s="217" t="s">
        <v>513</v>
      </c>
      <c r="C100" s="207" t="s">
        <v>492</v>
      </c>
      <c r="D100" s="217" t="s">
        <v>404</v>
      </c>
      <c r="E100" s="207" t="s">
        <v>446</v>
      </c>
      <c r="F100" s="207" t="s">
        <v>223</v>
      </c>
      <c r="G100" s="218">
        <v>13000</v>
      </c>
      <c r="H100" s="206"/>
      <c r="I100" s="209">
        <f t="shared" si="5"/>
        <v>13000</v>
      </c>
      <c r="J100" s="206"/>
      <c r="K100" s="220"/>
      <c r="L100" s="206"/>
      <c r="M100" s="217"/>
      <c r="N100" s="206"/>
      <c r="O100" s="205">
        <f t="shared" si="6"/>
        <v>13000</v>
      </c>
    </row>
    <row r="101" spans="1:19" s="16" customFormat="1" ht="28.5" customHeight="1" x14ac:dyDescent="0.2">
      <c r="A101" s="202">
        <v>95</v>
      </c>
      <c r="B101" s="217" t="s">
        <v>519</v>
      </c>
      <c r="C101" s="207" t="s">
        <v>492</v>
      </c>
      <c r="D101" s="217" t="s">
        <v>404</v>
      </c>
      <c r="E101" s="207" t="s">
        <v>446</v>
      </c>
      <c r="F101" s="207" t="s">
        <v>223</v>
      </c>
      <c r="G101" s="218">
        <v>30000</v>
      </c>
      <c r="H101" s="206"/>
      <c r="I101" s="209">
        <f t="shared" si="5"/>
        <v>30000</v>
      </c>
      <c r="J101" s="206">
        <v>0</v>
      </c>
      <c r="K101" s="220">
        <v>0</v>
      </c>
      <c r="L101" s="206">
        <v>0</v>
      </c>
      <c r="M101" s="217">
        <v>0</v>
      </c>
      <c r="N101" s="206">
        <v>0</v>
      </c>
      <c r="O101" s="205">
        <v>30000</v>
      </c>
    </row>
    <row r="102" spans="1:19" s="16" customFormat="1" ht="28.5" customHeight="1" x14ac:dyDescent="0.2">
      <c r="A102" s="202">
        <v>96</v>
      </c>
      <c r="B102" s="217" t="s">
        <v>520</v>
      </c>
      <c r="C102" s="207" t="s">
        <v>492</v>
      </c>
      <c r="D102" s="217" t="s">
        <v>404</v>
      </c>
      <c r="E102" s="207" t="s">
        <v>446</v>
      </c>
      <c r="F102" s="207" t="s">
        <v>223</v>
      </c>
      <c r="G102" s="218">
        <v>16000</v>
      </c>
      <c r="H102" s="206"/>
      <c r="I102" s="209">
        <f t="shared" si="5"/>
        <v>16000</v>
      </c>
      <c r="J102" s="206">
        <v>0</v>
      </c>
      <c r="K102" s="220">
        <v>0</v>
      </c>
      <c r="L102" s="206">
        <v>0</v>
      </c>
      <c r="M102" s="217">
        <v>0</v>
      </c>
      <c r="N102" s="206">
        <v>0</v>
      </c>
      <c r="O102" s="205">
        <v>16000</v>
      </c>
    </row>
    <row r="103" spans="1:19" s="16" customFormat="1" ht="28.5" customHeight="1" x14ac:dyDescent="0.2">
      <c r="A103" s="232">
        <v>97</v>
      </c>
      <c r="B103" s="233" t="s">
        <v>522</v>
      </c>
      <c r="C103" s="230" t="s">
        <v>492</v>
      </c>
      <c r="D103" s="233" t="s">
        <v>523</v>
      </c>
      <c r="E103" s="230" t="s">
        <v>446</v>
      </c>
      <c r="F103" s="230" t="s">
        <v>223</v>
      </c>
      <c r="G103" s="234">
        <v>10000</v>
      </c>
      <c r="H103" s="220"/>
      <c r="I103" s="235">
        <f t="shared" si="5"/>
        <v>10000</v>
      </c>
      <c r="J103" s="220">
        <v>0</v>
      </c>
      <c r="K103" s="220">
        <v>0</v>
      </c>
      <c r="L103" s="220">
        <v>0</v>
      </c>
      <c r="M103" s="233">
        <v>0</v>
      </c>
      <c r="N103" s="220">
        <v>0</v>
      </c>
      <c r="O103" s="231">
        <v>10000</v>
      </c>
    </row>
    <row r="104" spans="1:19" s="16" customFormat="1" ht="28.5" customHeight="1" x14ac:dyDescent="0.2">
      <c r="A104" s="232">
        <v>98</v>
      </c>
      <c r="B104" s="233" t="s">
        <v>524</v>
      </c>
      <c r="C104" s="230" t="s">
        <v>492</v>
      </c>
      <c r="D104" s="233" t="s">
        <v>523</v>
      </c>
      <c r="E104" s="230" t="s">
        <v>446</v>
      </c>
      <c r="F104" s="230" t="s">
        <v>223</v>
      </c>
      <c r="G104" s="234">
        <v>13000</v>
      </c>
      <c r="H104" s="220"/>
      <c r="I104" s="235">
        <f t="shared" si="5"/>
        <v>13000</v>
      </c>
      <c r="J104" s="220">
        <v>0</v>
      </c>
      <c r="K104" s="220">
        <v>0</v>
      </c>
      <c r="L104" s="220">
        <v>0</v>
      </c>
      <c r="M104" s="233">
        <v>0</v>
      </c>
      <c r="N104" s="220">
        <v>0</v>
      </c>
      <c r="O104" s="231">
        <v>13000</v>
      </c>
    </row>
    <row r="105" spans="1:19" s="16" customFormat="1" ht="28.5" customHeight="1" x14ac:dyDescent="0.2">
      <c r="A105" s="202">
        <v>99</v>
      </c>
      <c r="B105" s="217" t="s">
        <v>514</v>
      </c>
      <c r="C105" s="207" t="s">
        <v>515</v>
      </c>
      <c r="D105" s="217" t="s">
        <v>404</v>
      </c>
      <c r="E105" s="207" t="s">
        <v>446</v>
      </c>
      <c r="F105" s="207" t="s">
        <v>223</v>
      </c>
      <c r="G105" s="205">
        <v>12000</v>
      </c>
      <c r="H105" s="206"/>
      <c r="I105" s="209">
        <f t="shared" si="5"/>
        <v>12000</v>
      </c>
      <c r="J105" s="206"/>
      <c r="K105" s="220"/>
      <c r="L105" s="206"/>
      <c r="M105" s="217"/>
      <c r="N105" s="206"/>
      <c r="O105" s="205">
        <f t="shared" si="6"/>
        <v>12000</v>
      </c>
    </row>
    <row r="106" spans="1:19" s="16" customFormat="1" ht="28.5" customHeight="1" x14ac:dyDescent="0.2">
      <c r="A106" s="202">
        <v>100</v>
      </c>
      <c r="B106" s="217" t="s">
        <v>516</v>
      </c>
      <c r="C106" s="207" t="s">
        <v>517</v>
      </c>
      <c r="D106" s="217" t="s">
        <v>404</v>
      </c>
      <c r="E106" s="207" t="s">
        <v>446</v>
      </c>
      <c r="F106" s="207" t="s">
        <v>223</v>
      </c>
      <c r="G106" s="205">
        <v>15000</v>
      </c>
      <c r="H106" s="206"/>
      <c r="I106" s="209">
        <f t="shared" si="5"/>
        <v>15000</v>
      </c>
      <c r="J106" s="206"/>
      <c r="K106" s="220"/>
      <c r="L106" s="206"/>
      <c r="M106" s="217"/>
      <c r="N106" s="206"/>
      <c r="O106" s="205">
        <f t="shared" si="6"/>
        <v>15000</v>
      </c>
    </row>
    <row r="107" spans="1:19" s="226" customFormat="1" ht="24.75" customHeight="1" x14ac:dyDescent="0.2">
      <c r="A107" s="252" t="s">
        <v>400</v>
      </c>
      <c r="B107" s="253"/>
      <c r="C107" s="223"/>
      <c r="D107" s="223"/>
      <c r="E107" s="223"/>
      <c r="F107" s="223"/>
      <c r="G107" s="224">
        <f>SUM(G7:G106)</f>
        <v>1869900</v>
      </c>
      <c r="H107" s="225"/>
      <c r="I107" s="224">
        <f>SUM(I7:I106)</f>
        <v>1869900</v>
      </c>
      <c r="J107" s="225"/>
      <c r="K107" s="225">
        <f>SUM(K7:K106)</f>
        <v>53616.36</v>
      </c>
      <c r="L107" s="225"/>
      <c r="M107" s="225"/>
      <c r="N107" s="225"/>
      <c r="O107" s="225"/>
    </row>
    <row r="108" spans="1:19" ht="10.5" customHeight="1" x14ac:dyDescent="0.2">
      <c r="A108" s="147"/>
      <c r="C108" s="187"/>
      <c r="D108" s="187"/>
      <c r="E108" s="188"/>
      <c r="F108" s="189"/>
      <c r="G108" s="190"/>
      <c r="H108" s="191"/>
      <c r="I108" s="192"/>
      <c r="J108" s="193"/>
      <c r="K108" s="193"/>
      <c r="L108" s="194"/>
      <c r="M108" s="187"/>
      <c r="N108" s="148"/>
      <c r="O108" s="149"/>
      <c r="P108" s="147"/>
      <c r="Q108" s="147"/>
      <c r="R108" s="147"/>
      <c r="S108" s="147"/>
    </row>
    <row r="109" spans="1:19" ht="10.5" customHeight="1" x14ac:dyDescent="0.2">
      <c r="A109" s="241" t="s">
        <v>525</v>
      </c>
      <c r="B109" s="237"/>
      <c r="C109" s="238"/>
      <c r="D109" s="239"/>
      <c r="E109" s="188"/>
      <c r="F109" s="189"/>
      <c r="G109" s="190"/>
      <c r="H109" s="191"/>
      <c r="I109" s="192"/>
      <c r="J109" s="193"/>
      <c r="K109" s="193"/>
      <c r="L109" s="194"/>
      <c r="M109" s="187"/>
      <c r="N109" s="148"/>
      <c r="O109" s="149"/>
      <c r="P109" s="147"/>
      <c r="Q109" s="147"/>
      <c r="R109" s="147"/>
      <c r="S109" s="147"/>
    </row>
    <row r="110" spans="1:19" ht="17.25" customHeight="1" x14ac:dyDescent="0.2">
      <c r="A110" s="242" t="s">
        <v>526</v>
      </c>
      <c r="B110" s="237"/>
      <c r="C110" s="238"/>
      <c r="D110" s="239"/>
      <c r="E110" s="188"/>
      <c r="F110" s="189"/>
      <c r="G110" s="190"/>
      <c r="H110" s="191"/>
      <c r="I110" s="192"/>
      <c r="J110" s="193"/>
      <c r="K110" s="193"/>
      <c r="L110" s="194"/>
      <c r="M110" s="187"/>
      <c r="N110" s="148"/>
      <c r="O110" s="149"/>
      <c r="P110" s="147"/>
      <c r="Q110" s="147"/>
      <c r="R110" s="147"/>
      <c r="S110" s="147"/>
    </row>
    <row r="111" spans="1:19" ht="18.75" customHeight="1" x14ac:dyDescent="0.2">
      <c r="A111" s="242" t="s">
        <v>527</v>
      </c>
      <c r="B111" s="237"/>
      <c r="C111" s="238"/>
      <c r="D111" s="239"/>
      <c r="E111" s="188"/>
      <c r="F111" s="189"/>
      <c r="G111" s="190"/>
      <c r="H111" s="191"/>
      <c r="I111" s="192"/>
      <c r="J111" s="193"/>
      <c r="K111" s="193"/>
      <c r="L111" s="194"/>
      <c r="M111" s="187"/>
      <c r="N111" s="148"/>
      <c r="O111" s="149"/>
      <c r="P111" s="147"/>
      <c r="Q111" s="147"/>
      <c r="R111" s="147"/>
      <c r="S111" s="147"/>
    </row>
    <row r="112" spans="1:19" ht="15.75" customHeight="1" x14ac:dyDescent="0.2">
      <c r="A112" s="242" t="s">
        <v>528</v>
      </c>
      <c r="B112" s="237"/>
      <c r="C112" s="238"/>
      <c r="D112" s="239"/>
      <c r="E112" s="188"/>
      <c r="F112" s="189"/>
      <c r="G112" s="190"/>
      <c r="H112" s="191"/>
      <c r="I112" s="192"/>
      <c r="J112" s="193"/>
      <c r="K112" s="193"/>
      <c r="L112" s="194"/>
      <c r="M112" s="187"/>
      <c r="N112" s="148"/>
      <c r="O112" s="149"/>
      <c r="P112" s="147"/>
      <c r="Q112" s="147"/>
      <c r="R112" s="147"/>
      <c r="S112" s="147"/>
    </row>
    <row r="113" spans="1:20" ht="17.25" customHeight="1" x14ac:dyDescent="0.2">
      <c r="A113" s="242" t="s">
        <v>529</v>
      </c>
      <c r="B113" s="237"/>
      <c r="C113" s="238"/>
      <c r="D113" s="240"/>
      <c r="E113" s="188"/>
      <c r="F113" s="189"/>
      <c r="G113" s="190"/>
      <c r="H113" s="191"/>
      <c r="I113" s="192"/>
      <c r="J113" s="193"/>
      <c r="K113" s="193"/>
      <c r="L113" s="194"/>
      <c r="M113" s="187"/>
      <c r="N113" s="148"/>
      <c r="O113" s="149"/>
      <c r="P113" s="147"/>
      <c r="Q113" s="147"/>
      <c r="R113" s="147"/>
      <c r="S113" s="147"/>
    </row>
    <row r="114" spans="1:20" ht="10.5" customHeight="1" x14ac:dyDescent="0.2">
      <c r="A114" s="243"/>
      <c r="B114" s="243"/>
      <c r="C114" s="240"/>
      <c r="D114" s="171"/>
      <c r="E114" s="188"/>
      <c r="F114" s="189"/>
      <c r="G114" s="190"/>
      <c r="H114" s="191"/>
      <c r="I114" s="192"/>
      <c r="J114" s="193"/>
      <c r="K114" s="193"/>
      <c r="L114" s="194"/>
      <c r="M114" s="187"/>
      <c r="N114" s="148"/>
      <c r="O114" s="149"/>
      <c r="P114" s="147"/>
      <c r="Q114" s="147"/>
      <c r="R114" s="147"/>
      <c r="S114" s="147"/>
    </row>
    <row r="115" spans="1:20" ht="10.5" customHeight="1" x14ac:dyDescent="0.2">
      <c r="A115" s="147"/>
      <c r="B115" s="193"/>
      <c r="C115" s="187"/>
      <c r="D115" s="187"/>
      <c r="E115" s="188"/>
      <c r="F115" s="189"/>
      <c r="G115" s="190"/>
      <c r="H115" s="191"/>
      <c r="I115" s="192"/>
      <c r="J115" s="193"/>
      <c r="K115" s="193"/>
      <c r="L115" s="194"/>
      <c r="M115" s="187"/>
      <c r="N115" s="148"/>
      <c r="O115" s="149"/>
      <c r="P115" s="147"/>
      <c r="Q115" s="147"/>
      <c r="R115" s="147"/>
      <c r="S115" s="147"/>
    </row>
    <row r="116" spans="1:20" ht="21.75" customHeight="1" x14ac:dyDescent="0.2">
      <c r="A116" s="176"/>
      <c r="B116" s="178" t="s">
        <v>401</v>
      </c>
      <c r="C116" s="177"/>
      <c r="D116" s="178"/>
      <c r="E116" s="178" t="s">
        <v>402</v>
      </c>
      <c r="F116" s="179"/>
      <c r="G116" s="180"/>
      <c r="H116" s="178"/>
      <c r="I116" s="181"/>
      <c r="J116" s="254" t="s">
        <v>272</v>
      </c>
      <c r="K116" s="254"/>
      <c r="L116" s="254"/>
      <c r="M116" s="254"/>
      <c r="N116" s="254"/>
      <c r="O116" s="254"/>
      <c r="P116" s="150"/>
      <c r="Q116" s="147"/>
      <c r="R116" s="147"/>
      <c r="S116" s="148"/>
    </row>
    <row r="117" spans="1:20" s="23" customFormat="1" ht="21.75" customHeight="1" x14ac:dyDescent="0.2">
      <c r="A117" s="151"/>
      <c r="B117" s="155"/>
      <c r="C117" s="152"/>
      <c r="D117" s="151"/>
      <c r="E117" s="151"/>
      <c r="F117" s="153"/>
      <c r="G117" s="151"/>
      <c r="H117" s="154"/>
      <c r="I117" s="182"/>
      <c r="J117" s="154"/>
      <c r="K117" s="155"/>
      <c r="L117" s="156"/>
      <c r="M117" s="148"/>
      <c r="N117" s="148"/>
      <c r="O117" s="148"/>
      <c r="P117" s="148"/>
      <c r="Q117" s="147"/>
      <c r="R117" s="147"/>
      <c r="S117" s="148"/>
      <c r="T117" s="236"/>
    </row>
    <row r="118" spans="1:20" s="23" customFormat="1" ht="21.75" customHeight="1" x14ac:dyDescent="0.2">
      <c r="A118" s="151"/>
      <c r="B118" s="155"/>
      <c r="C118" s="152"/>
      <c r="D118" s="151"/>
      <c r="E118" s="151"/>
      <c r="F118" s="153"/>
      <c r="G118" s="151"/>
      <c r="H118" s="154"/>
      <c r="I118" s="182"/>
      <c r="J118" s="154"/>
      <c r="K118" s="155"/>
      <c r="L118" s="156"/>
      <c r="M118" s="148"/>
      <c r="N118" s="148"/>
      <c r="O118" s="148"/>
      <c r="P118" s="148"/>
      <c r="Q118" s="147"/>
      <c r="R118" s="147"/>
      <c r="S118" s="148"/>
      <c r="T118" s="236"/>
    </row>
    <row r="119" spans="1:20" s="23" customFormat="1" ht="21.75" customHeight="1" x14ac:dyDescent="0.3">
      <c r="A119" s="151"/>
      <c r="B119" s="155"/>
      <c r="C119" s="157"/>
      <c r="D119" s="158"/>
      <c r="E119" s="158"/>
      <c r="F119" s="159"/>
      <c r="G119" s="160"/>
      <c r="H119" s="157"/>
      <c r="I119" s="183"/>
      <c r="J119" s="161"/>
      <c r="K119" s="222"/>
      <c r="L119" s="162"/>
      <c r="M119" s="162"/>
      <c r="N119" s="162"/>
      <c r="O119" s="163"/>
      <c r="P119" s="162"/>
      <c r="Q119" s="164"/>
      <c r="R119" s="165"/>
      <c r="S119" s="166"/>
      <c r="T119" s="236"/>
    </row>
    <row r="120" spans="1:20" s="23" customFormat="1" ht="21.75" customHeight="1" x14ac:dyDescent="0.3">
      <c r="A120" s="151"/>
      <c r="B120" s="155"/>
      <c r="C120" s="152"/>
      <c r="D120" s="151"/>
      <c r="E120" s="151"/>
      <c r="F120" s="167"/>
      <c r="G120" s="152"/>
      <c r="H120" s="168"/>
      <c r="I120" s="182"/>
      <c r="J120" s="154"/>
      <c r="K120" s="155"/>
      <c r="L120" s="148"/>
      <c r="M120" s="148"/>
      <c r="N120" s="148"/>
      <c r="O120" s="148"/>
      <c r="P120" s="148"/>
      <c r="Q120" s="147"/>
      <c r="R120" s="147"/>
      <c r="S120" s="169"/>
      <c r="T120" s="236"/>
    </row>
    <row r="121" spans="1:20" s="23" customFormat="1" ht="21.75" customHeight="1" x14ac:dyDescent="0.2">
      <c r="A121" s="151"/>
      <c r="B121" s="155"/>
      <c r="C121" s="152"/>
      <c r="D121" s="152"/>
      <c r="E121" s="151"/>
      <c r="F121" s="152"/>
      <c r="G121" s="168"/>
      <c r="H121" s="152"/>
      <c r="I121" s="184"/>
      <c r="J121" s="154"/>
      <c r="K121" s="154"/>
      <c r="L121" s="148"/>
      <c r="M121" s="148"/>
      <c r="N121" s="148"/>
      <c r="O121" s="148"/>
      <c r="P121" s="148"/>
      <c r="Q121" s="147"/>
      <c r="R121" s="147"/>
      <c r="S121" s="170"/>
      <c r="T121" s="236"/>
    </row>
    <row r="122" spans="1:20" s="23" customFormat="1" ht="21.75" customHeight="1" x14ac:dyDescent="0.2">
      <c r="A122" s="151"/>
      <c r="B122" s="155"/>
      <c r="C122" s="152"/>
      <c r="D122" s="152"/>
      <c r="E122" s="151"/>
      <c r="F122" s="152"/>
      <c r="G122" s="152"/>
      <c r="H122" s="152"/>
      <c r="I122" s="184"/>
      <c r="J122" s="154"/>
      <c r="K122" s="154"/>
      <c r="L122" s="148"/>
      <c r="M122" s="148"/>
      <c r="N122" s="148"/>
      <c r="O122" s="148"/>
      <c r="P122" s="148"/>
      <c r="Q122" s="147"/>
      <c r="R122" s="147"/>
      <c r="S122" s="170"/>
      <c r="T122" s="236"/>
    </row>
    <row r="123" spans="1:20" s="23" customFormat="1" ht="21.75" customHeight="1" x14ac:dyDescent="0.2">
      <c r="A123" s="151"/>
      <c r="B123" s="155"/>
      <c r="C123" s="171"/>
      <c r="D123" s="152"/>
      <c r="E123" s="151"/>
      <c r="F123" s="152"/>
      <c r="G123" s="152"/>
      <c r="H123" s="152"/>
      <c r="I123" s="184"/>
      <c r="J123" s="154"/>
      <c r="K123" s="154"/>
      <c r="L123" s="148"/>
      <c r="M123" s="148"/>
      <c r="N123" s="148"/>
      <c r="O123" s="148"/>
      <c r="P123" s="148"/>
      <c r="Q123" s="147"/>
      <c r="R123" s="147"/>
      <c r="S123" s="170"/>
      <c r="T123" s="236"/>
    </row>
    <row r="124" spans="1:20" s="23" customFormat="1" ht="21.75" customHeight="1" x14ac:dyDescent="0.2">
      <c r="A124" s="151"/>
      <c r="B124" s="155"/>
      <c r="C124" s="172"/>
      <c r="D124" s="187"/>
      <c r="E124" s="173"/>
      <c r="F124" s="173"/>
      <c r="G124" s="173"/>
      <c r="H124" s="173"/>
      <c r="I124" s="195"/>
      <c r="J124" s="187"/>
      <c r="K124" s="193"/>
      <c r="L124" s="187"/>
      <c r="M124" s="187"/>
      <c r="N124" s="196"/>
      <c r="O124" s="187"/>
      <c r="P124" s="147"/>
      <c r="Q124" s="147"/>
      <c r="R124" s="147"/>
      <c r="S124" s="170"/>
      <c r="T124" s="236"/>
    </row>
    <row r="125" spans="1:20" s="23" customFormat="1" ht="21.75" customHeight="1" x14ac:dyDescent="0.2">
      <c r="A125" s="151"/>
      <c r="B125" s="155"/>
      <c r="C125" s="175"/>
      <c r="D125" s="187"/>
      <c r="E125" s="175"/>
      <c r="F125" s="175"/>
      <c r="G125" s="175"/>
      <c r="H125" s="175"/>
      <c r="I125" s="195"/>
      <c r="J125" s="187"/>
      <c r="K125" s="193"/>
      <c r="L125" s="187"/>
      <c r="M125" s="187"/>
      <c r="N125" s="174"/>
      <c r="O125" s="187"/>
      <c r="P125" s="147"/>
      <c r="Q125" s="147"/>
      <c r="R125" s="147"/>
      <c r="S125" s="170"/>
      <c r="T125" s="236"/>
    </row>
    <row r="126" spans="1:20" s="23" customFormat="1" ht="21.75" customHeight="1" x14ac:dyDescent="0.2">
      <c r="A126" s="151"/>
      <c r="B126" s="22"/>
      <c r="C126" s="175"/>
      <c r="D126" s="187"/>
      <c r="E126" s="175"/>
      <c r="F126" s="175"/>
      <c r="G126" s="175"/>
      <c r="H126" s="175"/>
      <c r="I126" s="195"/>
      <c r="J126" s="187"/>
      <c r="K126" s="193"/>
      <c r="L126" s="187"/>
      <c r="M126" s="187"/>
      <c r="N126" s="187"/>
      <c r="O126" s="187"/>
      <c r="P126" s="147"/>
      <c r="Q126" s="147"/>
      <c r="R126" s="148"/>
      <c r="S126" s="170"/>
    </row>
    <row r="127" spans="1:20" s="23" customFormat="1" ht="21.75" customHeight="1" x14ac:dyDescent="0.2">
      <c r="A127" s="146"/>
      <c r="B127" s="185"/>
      <c r="C127" s="185"/>
      <c r="D127" s="185"/>
      <c r="E127" s="22"/>
      <c r="F127" s="22"/>
      <c r="G127" s="186"/>
      <c r="H127" s="185"/>
      <c r="I127" s="186"/>
      <c r="J127" s="185"/>
      <c r="K127" s="185"/>
      <c r="L127" s="185"/>
      <c r="M127" s="185"/>
      <c r="N127" s="185"/>
      <c r="O127" s="185"/>
      <c r="P127" s="17"/>
    </row>
    <row r="128" spans="1:20" s="23" customFormat="1" ht="21.75" customHeight="1" x14ac:dyDescent="0.2">
      <c r="A128" s="146"/>
      <c r="B128" s="185"/>
      <c r="C128" s="185"/>
      <c r="D128" s="185"/>
      <c r="E128" s="22"/>
      <c r="F128" s="22"/>
      <c r="G128" s="186"/>
      <c r="H128" s="185"/>
      <c r="I128" s="186"/>
      <c r="J128" s="185"/>
      <c r="K128" s="185"/>
      <c r="L128" s="185"/>
      <c r="M128" s="185"/>
      <c r="N128" s="185"/>
      <c r="O128" s="185"/>
      <c r="P128" s="17"/>
    </row>
    <row r="129" spans="1:16" s="23" customFormat="1" ht="21.75" customHeight="1" x14ac:dyDescent="0.2">
      <c r="A129" s="146"/>
      <c r="B129" s="185"/>
      <c r="C129" s="185"/>
      <c r="D129" s="185"/>
      <c r="E129" s="22"/>
      <c r="F129" s="22"/>
      <c r="G129" s="186"/>
      <c r="H129" s="185"/>
      <c r="I129" s="186"/>
      <c r="J129" s="185"/>
      <c r="K129" s="185"/>
      <c r="L129" s="185"/>
      <c r="M129" s="185"/>
      <c r="N129" s="185"/>
      <c r="O129" s="185"/>
      <c r="P129" s="17"/>
    </row>
    <row r="130" spans="1:16" s="23" customFormat="1" ht="21.75" customHeight="1" x14ac:dyDescent="0.2">
      <c r="A130" s="146"/>
      <c r="B130" s="185"/>
      <c r="C130" s="185"/>
      <c r="D130" s="185"/>
      <c r="E130" s="22"/>
      <c r="F130" s="22"/>
      <c r="G130" s="186"/>
      <c r="H130" s="185"/>
      <c r="I130" s="186"/>
      <c r="J130" s="185"/>
      <c r="K130" s="185"/>
      <c r="L130" s="185"/>
      <c r="M130" s="185"/>
      <c r="N130" s="185"/>
      <c r="O130" s="185"/>
      <c r="P130" s="17"/>
    </row>
    <row r="131" spans="1:16" s="23" customFormat="1" ht="21.75" customHeight="1" x14ac:dyDescent="0.2">
      <c r="A131" s="146"/>
      <c r="B131" s="185"/>
      <c r="C131" s="185"/>
      <c r="D131" s="185"/>
      <c r="E131" s="22"/>
      <c r="F131" s="22"/>
      <c r="G131" s="186"/>
      <c r="H131" s="185"/>
      <c r="I131" s="186"/>
      <c r="J131" s="185"/>
      <c r="K131" s="185"/>
      <c r="L131" s="185"/>
      <c r="M131" s="185"/>
      <c r="N131" s="185"/>
      <c r="O131" s="185"/>
      <c r="P131" s="17"/>
    </row>
    <row r="132" spans="1:16" ht="21.75" customHeight="1" x14ac:dyDescent="0.2">
      <c r="A132" s="17"/>
    </row>
    <row r="133" spans="1:16" ht="21.75" customHeight="1" x14ac:dyDescent="0.2">
      <c r="A133" s="17"/>
    </row>
    <row r="134" spans="1:16" ht="21.75" customHeight="1" x14ac:dyDescent="0.2">
      <c r="A134" s="17"/>
    </row>
    <row r="135" spans="1:16" ht="21.75" customHeight="1" x14ac:dyDescent="0.2">
      <c r="A135" s="17"/>
    </row>
    <row r="136" spans="1:16" ht="21.75" customHeight="1" x14ac:dyDescent="0.2">
      <c r="A136" s="17"/>
    </row>
    <row r="137" spans="1:16" ht="21.75" customHeight="1" x14ac:dyDescent="0.2">
      <c r="A137" s="146"/>
    </row>
    <row r="138" spans="1:16" ht="21.75" customHeight="1" x14ac:dyDescent="0.2">
      <c r="A138" s="146"/>
    </row>
    <row r="139" spans="1:16" ht="21.75" customHeight="1" x14ac:dyDescent="0.2">
      <c r="A139" s="146"/>
    </row>
    <row r="146" spans="1:15" s="14" customFormat="1" ht="36" customHeight="1" x14ac:dyDescent="0.2">
      <c r="A146" s="33"/>
      <c r="B146" s="197"/>
      <c r="C146" s="197"/>
      <c r="D146" s="197"/>
      <c r="E146" s="198"/>
      <c r="F146" s="198"/>
      <c r="G146" s="199"/>
      <c r="H146" s="197"/>
      <c r="I146" s="199"/>
      <c r="J146" s="197"/>
      <c r="K146" s="197"/>
      <c r="L146" s="197"/>
      <c r="M146" s="197"/>
      <c r="N146" s="197"/>
      <c r="O146" s="197"/>
    </row>
    <row r="147" spans="1:15" s="14" customFormat="1" ht="36" customHeight="1" x14ac:dyDescent="0.2">
      <c r="A147" s="33"/>
      <c r="B147" s="197"/>
      <c r="C147" s="197"/>
      <c r="D147" s="197"/>
      <c r="E147" s="198"/>
      <c r="F147" s="198"/>
      <c r="G147" s="199"/>
      <c r="H147" s="197"/>
      <c r="I147" s="199"/>
      <c r="J147" s="197"/>
      <c r="K147" s="197"/>
      <c r="L147" s="197"/>
      <c r="M147" s="197"/>
      <c r="N147" s="197"/>
      <c r="O147" s="197"/>
    </row>
    <row r="149" spans="1:15" ht="36" customHeight="1" x14ac:dyDescent="0.2"/>
    <row r="150" spans="1:15" ht="36" customHeight="1" x14ac:dyDescent="0.2"/>
    <row r="151" spans="1:15" ht="36" customHeight="1" x14ac:dyDescent="0.2"/>
    <row r="152" spans="1:15" ht="36" customHeight="1" x14ac:dyDescent="0.2"/>
    <row r="160" spans="1:15" s="26" customFormat="1" ht="36" customHeight="1" x14ac:dyDescent="0.2">
      <c r="A160" s="34"/>
      <c r="B160" s="200"/>
      <c r="C160" s="200"/>
      <c r="D160" s="200"/>
      <c r="E160" s="200"/>
      <c r="F160" s="200"/>
      <c r="G160" s="201"/>
      <c r="H160" s="200"/>
      <c r="I160" s="201"/>
      <c r="J160" s="200"/>
      <c r="K160" s="200"/>
      <c r="L160" s="200"/>
      <c r="M160" s="200"/>
      <c r="N160" s="200"/>
      <c r="O160" s="200"/>
    </row>
    <row r="161" spans="1:15" s="26" customFormat="1" ht="36" customHeight="1" x14ac:dyDescent="0.2">
      <c r="A161" s="34"/>
      <c r="B161" s="200"/>
      <c r="C161" s="200"/>
      <c r="D161" s="200"/>
      <c r="E161" s="200"/>
      <c r="F161" s="200"/>
      <c r="G161" s="201"/>
      <c r="H161" s="200"/>
      <c r="I161" s="201"/>
      <c r="J161" s="200"/>
      <c r="K161" s="200"/>
      <c r="L161" s="200"/>
      <c r="M161" s="200"/>
      <c r="N161" s="200"/>
      <c r="O161" s="200"/>
    </row>
    <row r="162" spans="1:15" s="26" customFormat="1" ht="36" customHeight="1" x14ac:dyDescent="0.2">
      <c r="A162" s="34"/>
      <c r="B162" s="200"/>
      <c r="C162" s="200"/>
      <c r="D162" s="200"/>
      <c r="E162" s="200"/>
      <c r="F162" s="200"/>
      <c r="G162" s="201"/>
      <c r="H162" s="200"/>
      <c r="I162" s="201"/>
      <c r="J162" s="200"/>
      <c r="K162" s="200"/>
      <c r="L162" s="200"/>
      <c r="M162" s="200"/>
      <c r="N162" s="200"/>
      <c r="O162" s="200"/>
    </row>
    <row r="163" spans="1:15" s="26" customFormat="1" ht="36" customHeight="1" x14ac:dyDescent="0.2">
      <c r="A163" s="34"/>
      <c r="B163" s="200"/>
      <c r="C163" s="200"/>
      <c r="D163" s="200"/>
      <c r="E163" s="200"/>
      <c r="F163" s="200"/>
      <c r="G163" s="201"/>
      <c r="H163" s="200"/>
      <c r="I163" s="201"/>
      <c r="J163" s="200"/>
      <c r="K163" s="200"/>
      <c r="L163" s="200"/>
      <c r="M163" s="200"/>
      <c r="N163" s="200"/>
      <c r="O163" s="200"/>
    </row>
    <row r="164" spans="1:15" s="26" customFormat="1" ht="36" customHeight="1" x14ac:dyDescent="0.2">
      <c r="A164" s="34"/>
      <c r="B164" s="200"/>
      <c r="C164" s="200"/>
      <c r="D164" s="200"/>
      <c r="E164" s="200"/>
      <c r="F164" s="200"/>
      <c r="G164" s="201"/>
      <c r="H164" s="200"/>
      <c r="I164" s="201"/>
      <c r="J164" s="200"/>
      <c r="K164" s="200"/>
      <c r="L164" s="200"/>
      <c r="M164" s="200"/>
      <c r="N164" s="200"/>
      <c r="O164" s="200"/>
    </row>
    <row r="165" spans="1:15" s="26" customFormat="1" ht="36" customHeight="1" x14ac:dyDescent="0.2">
      <c r="A165" s="34"/>
      <c r="B165" s="200"/>
      <c r="C165" s="200"/>
      <c r="D165" s="200"/>
      <c r="E165" s="200"/>
      <c r="F165" s="200"/>
      <c r="G165" s="201"/>
      <c r="H165" s="200"/>
      <c r="I165" s="201"/>
      <c r="J165" s="200"/>
      <c r="K165" s="200"/>
      <c r="L165" s="200"/>
      <c r="M165" s="200"/>
      <c r="N165" s="200"/>
      <c r="O165" s="200"/>
    </row>
    <row r="166" spans="1:15" s="26" customFormat="1" ht="36" customHeight="1" x14ac:dyDescent="0.2">
      <c r="A166" s="34"/>
      <c r="B166" s="200"/>
      <c r="C166" s="200"/>
      <c r="D166" s="200"/>
      <c r="E166" s="200"/>
      <c r="F166" s="200"/>
      <c r="G166" s="201"/>
      <c r="H166" s="200"/>
      <c r="I166" s="201"/>
      <c r="J166" s="200"/>
      <c r="K166" s="200"/>
      <c r="L166" s="200"/>
      <c r="M166" s="200"/>
      <c r="N166" s="200"/>
      <c r="O166" s="200"/>
    </row>
    <row r="167" spans="1:15" s="26" customFormat="1" ht="36" customHeight="1" x14ac:dyDescent="0.2">
      <c r="A167" s="34"/>
      <c r="B167" s="200"/>
      <c r="C167" s="200"/>
      <c r="D167" s="200"/>
      <c r="E167" s="200"/>
      <c r="F167" s="200"/>
      <c r="G167" s="201"/>
      <c r="H167" s="200"/>
      <c r="I167" s="201"/>
      <c r="J167" s="200"/>
      <c r="K167" s="200"/>
      <c r="L167" s="200"/>
      <c r="M167" s="200"/>
      <c r="N167" s="200"/>
      <c r="O167" s="200"/>
    </row>
    <row r="168" spans="1:15" s="26" customFormat="1" ht="36" customHeight="1" x14ac:dyDescent="0.2">
      <c r="A168" s="34"/>
      <c r="B168" s="200"/>
      <c r="C168" s="200"/>
      <c r="D168" s="200"/>
      <c r="E168" s="200"/>
      <c r="F168" s="200"/>
      <c r="G168" s="201"/>
      <c r="H168" s="200"/>
      <c r="I168" s="201"/>
      <c r="J168" s="200"/>
      <c r="K168" s="200"/>
      <c r="L168" s="200"/>
      <c r="M168" s="200"/>
      <c r="N168" s="200"/>
      <c r="O168" s="200"/>
    </row>
    <row r="169" spans="1:15" s="26" customFormat="1" ht="36" customHeight="1" x14ac:dyDescent="0.2">
      <c r="A169" s="34"/>
      <c r="B169" s="200"/>
      <c r="C169" s="200"/>
      <c r="D169" s="200"/>
      <c r="E169" s="200"/>
      <c r="F169" s="200"/>
      <c r="G169" s="201"/>
      <c r="H169" s="200"/>
      <c r="I169" s="201"/>
      <c r="J169" s="200"/>
      <c r="K169" s="200"/>
      <c r="L169" s="200"/>
      <c r="M169" s="200"/>
      <c r="N169" s="200"/>
      <c r="O169" s="200"/>
    </row>
    <row r="170" spans="1:15" s="26" customFormat="1" ht="36" customHeight="1" x14ac:dyDescent="0.2">
      <c r="A170" s="34"/>
      <c r="B170" s="200"/>
      <c r="C170" s="200"/>
      <c r="D170" s="200"/>
      <c r="E170" s="200"/>
      <c r="F170" s="200"/>
      <c r="G170" s="201"/>
      <c r="H170" s="200"/>
      <c r="I170" s="201"/>
      <c r="J170" s="200"/>
      <c r="K170" s="200"/>
      <c r="L170" s="200"/>
      <c r="M170" s="200"/>
      <c r="N170" s="200"/>
      <c r="O170" s="200"/>
    </row>
    <row r="171" spans="1:15" s="26" customFormat="1" ht="36" customHeight="1" x14ac:dyDescent="0.2">
      <c r="A171" s="34"/>
      <c r="B171" s="200"/>
      <c r="C171" s="200"/>
      <c r="D171" s="200"/>
      <c r="E171" s="200"/>
      <c r="F171" s="200"/>
      <c r="G171" s="201"/>
      <c r="H171" s="200"/>
      <c r="I171" s="201"/>
      <c r="J171" s="200"/>
      <c r="K171" s="200"/>
      <c r="L171" s="200"/>
      <c r="M171" s="200"/>
      <c r="N171" s="200"/>
      <c r="O171" s="200"/>
    </row>
    <row r="172" spans="1:15" s="26" customFormat="1" ht="36" customHeight="1" x14ac:dyDescent="0.2">
      <c r="A172" s="34"/>
      <c r="B172" s="200"/>
      <c r="C172" s="200"/>
      <c r="D172" s="200"/>
      <c r="E172" s="200"/>
      <c r="F172" s="200"/>
      <c r="G172" s="201"/>
      <c r="H172" s="200"/>
      <c r="I172" s="201"/>
      <c r="J172" s="200"/>
      <c r="K172" s="200"/>
      <c r="L172" s="200"/>
      <c r="M172" s="200"/>
      <c r="N172" s="200"/>
      <c r="O172" s="200"/>
    </row>
    <row r="173" spans="1:15" s="26" customFormat="1" ht="36" customHeight="1" x14ac:dyDescent="0.2">
      <c r="A173" s="34"/>
      <c r="B173" s="200"/>
      <c r="C173" s="200"/>
      <c r="D173" s="200"/>
      <c r="E173" s="200"/>
      <c r="F173" s="200"/>
      <c r="G173" s="201"/>
      <c r="H173" s="200"/>
      <c r="I173" s="201"/>
      <c r="J173" s="200"/>
      <c r="K173" s="200"/>
      <c r="L173" s="200"/>
      <c r="M173" s="200"/>
      <c r="N173" s="200"/>
      <c r="O173" s="200"/>
    </row>
  </sheetData>
  <mergeCells count="4">
    <mergeCell ref="A4:T4"/>
    <mergeCell ref="A5:T5"/>
    <mergeCell ref="A107:B107"/>
    <mergeCell ref="J116:O116"/>
  </mergeCells>
  <phoneticPr fontId="4" type="noConversion"/>
  <conditionalFormatting sqref="C121:C122">
    <cfRule type="duplicateValues" dxfId="46" priority="8" stopIfTrue="1"/>
    <cfRule type="duplicateValues" dxfId="45" priority="9" stopIfTrue="1"/>
  </conditionalFormatting>
  <conditionalFormatting sqref="C109:C114">
    <cfRule type="duplicateValues" dxfId="44" priority="2"/>
  </conditionalFormatting>
  <conditionalFormatting sqref="D114">
    <cfRule type="duplicateValues" dxfId="43" priority="1"/>
  </conditionalFormatting>
  <conditionalFormatting sqref="B109:B114">
    <cfRule type="duplicateValues" dxfId="42" priority="3"/>
  </conditionalFormatting>
  <conditionalFormatting sqref="B109:B114">
    <cfRule type="duplicateValues" dxfId="41" priority="4"/>
  </conditionalFormatting>
  <conditionalFormatting sqref="C109:C114">
    <cfRule type="duplicateValues" dxfId="40" priority="5"/>
  </conditionalFormatting>
  <printOptions horizontalCentered="1"/>
  <pageMargins left="0" right="0" top="0.19685039370078741" bottom="0.39370078740157483" header="0" footer="0"/>
  <pageSetup paperSize="5" scale="70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2:21" s="17" customFormat="1" ht="15.75" x14ac:dyDescent="0.25">
      <c r="B10" s="259" t="s">
        <v>56</v>
      </c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</row>
    <row r="11" spans="2:21" s="17" customFormat="1" ht="15" x14ac:dyDescent="0.25">
      <c r="B11" s="260" t="s">
        <v>350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</row>
    <row r="12" spans="2:21" s="17" customFormat="1" ht="9" customHeight="1" x14ac:dyDescent="0.2">
      <c r="B12" s="23"/>
      <c r="C12" s="35"/>
      <c r="D12" s="35"/>
      <c r="E12" s="17" t="s">
        <v>338</v>
      </c>
      <c r="L12" s="35"/>
      <c r="N12" s="35"/>
      <c r="O12" s="35"/>
    </row>
    <row r="13" spans="2:21" s="17" customFormat="1" x14ac:dyDescent="0.2">
      <c r="B13" s="25"/>
      <c r="C13" s="25"/>
      <c r="D13" s="25"/>
      <c r="E13" s="261" t="s">
        <v>337</v>
      </c>
      <c r="F13" s="261"/>
      <c r="G13" s="261"/>
      <c r="H13" s="261"/>
      <c r="I13" s="261"/>
      <c r="J13" s="261"/>
      <c r="K13" s="261"/>
      <c r="L13" s="25"/>
      <c r="M13" s="25"/>
      <c r="N13" s="99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9"/>
      <c r="O14" s="25"/>
      <c r="P14" s="25"/>
      <c r="Q14" s="25"/>
      <c r="R14" s="25"/>
    </row>
    <row r="15" spans="2:21" s="17" customFormat="1" ht="13.9" customHeight="1" x14ac:dyDescent="0.2"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2:21" ht="27.75" customHeight="1" x14ac:dyDescent="0.2">
      <c r="B16" s="114" t="s">
        <v>50</v>
      </c>
      <c r="C16" s="115" t="s">
        <v>44</v>
      </c>
      <c r="D16" s="116" t="s">
        <v>165</v>
      </c>
      <c r="E16" s="117" t="s">
        <v>45</v>
      </c>
      <c r="F16" s="115" t="s">
        <v>46</v>
      </c>
      <c r="G16" s="115" t="s">
        <v>221</v>
      </c>
      <c r="H16" s="115" t="s">
        <v>339</v>
      </c>
      <c r="I16" s="115" t="s">
        <v>340</v>
      </c>
      <c r="J16" s="118" t="s">
        <v>79</v>
      </c>
      <c r="K16" s="118" t="s">
        <v>0</v>
      </c>
      <c r="L16" s="118" t="s">
        <v>1</v>
      </c>
      <c r="M16" s="118" t="s">
        <v>2</v>
      </c>
      <c r="N16" s="118" t="s">
        <v>3</v>
      </c>
      <c r="O16" s="118" t="s">
        <v>4</v>
      </c>
      <c r="P16" s="118" t="s">
        <v>5</v>
      </c>
      <c r="Q16" s="118" t="s">
        <v>6</v>
      </c>
      <c r="R16" s="119" t="s">
        <v>64</v>
      </c>
      <c r="S16" s="17"/>
      <c r="T16" s="17"/>
      <c r="U16" s="17"/>
    </row>
    <row r="17" spans="2:18" s="17" customFormat="1" ht="38.25" customHeight="1" x14ac:dyDescent="0.2">
      <c r="B17" s="120">
        <v>1</v>
      </c>
      <c r="C17" s="4" t="s">
        <v>119</v>
      </c>
      <c r="D17" s="4" t="s">
        <v>175</v>
      </c>
      <c r="E17" s="4" t="s">
        <v>379</v>
      </c>
      <c r="F17" s="36" t="s">
        <v>118</v>
      </c>
      <c r="G17" s="37" t="s">
        <v>223</v>
      </c>
      <c r="H17" s="96">
        <v>44743</v>
      </c>
      <c r="I17" s="37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>SUM(M17:P17)</f>
        <v>32756.62</v>
      </c>
      <c r="R17" s="112">
        <f>(L17-Q17)</f>
        <v>117243.38</v>
      </c>
    </row>
    <row r="18" spans="2:18" s="17" customFormat="1" ht="38.25" customHeight="1" x14ac:dyDescent="0.2">
      <c r="B18" s="120">
        <v>2</v>
      </c>
      <c r="C18" s="4" t="s">
        <v>125</v>
      </c>
      <c r="D18" s="4" t="s">
        <v>175</v>
      </c>
      <c r="E18" s="4" t="s">
        <v>380</v>
      </c>
      <c r="F18" s="36" t="s">
        <v>118</v>
      </c>
      <c r="G18" s="37" t="s">
        <v>223</v>
      </c>
      <c r="H18" s="96">
        <v>44562</v>
      </c>
      <c r="I18" s="9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0">SUM(M18:P18)</f>
        <v>15097.12</v>
      </c>
      <c r="R18" s="112">
        <f t="shared" ref="R18:R71" si="1">(L18-Q18)</f>
        <v>74902.880000000005</v>
      </c>
    </row>
    <row r="19" spans="2:18" s="17" customFormat="1" ht="38.25" customHeight="1" x14ac:dyDescent="0.2">
      <c r="B19" s="120">
        <v>3</v>
      </c>
      <c r="C19" s="4" t="s">
        <v>153</v>
      </c>
      <c r="D19" s="4" t="s">
        <v>175</v>
      </c>
      <c r="E19" s="4" t="s">
        <v>382</v>
      </c>
      <c r="F19" s="36" t="s">
        <v>118</v>
      </c>
      <c r="G19" s="37" t="s">
        <v>223</v>
      </c>
      <c r="H19" s="37" t="s">
        <v>342</v>
      </c>
      <c r="I19" s="9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>SUM(M19:P19)</f>
        <v>15097.12</v>
      </c>
      <c r="R19" s="112">
        <f>(L19-Q19)</f>
        <v>74902.880000000005</v>
      </c>
    </row>
    <row r="20" spans="2:18" s="17" customFormat="1" ht="38.25" customHeight="1" x14ac:dyDescent="0.2">
      <c r="B20" s="120">
        <v>4</v>
      </c>
      <c r="C20" s="4" t="s">
        <v>135</v>
      </c>
      <c r="D20" s="4" t="s">
        <v>175</v>
      </c>
      <c r="E20" s="4" t="s">
        <v>381</v>
      </c>
      <c r="F20" s="36" t="s">
        <v>118</v>
      </c>
      <c r="G20" s="37" t="s">
        <v>222</v>
      </c>
      <c r="H20" s="96">
        <v>44774</v>
      </c>
      <c r="I20" s="9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0"/>
        <v>11790.67</v>
      </c>
      <c r="R20" s="112">
        <f t="shared" si="1"/>
        <v>58209.33</v>
      </c>
    </row>
    <row r="21" spans="2:18" s="17" customFormat="1" ht="38.25" customHeight="1" x14ac:dyDescent="0.2">
      <c r="B21" s="120">
        <v>5</v>
      </c>
      <c r="C21" s="4" t="s">
        <v>292</v>
      </c>
      <c r="D21" s="4" t="s">
        <v>175</v>
      </c>
      <c r="E21" s="4" t="s">
        <v>383</v>
      </c>
      <c r="F21" s="36" t="s">
        <v>118</v>
      </c>
      <c r="G21" s="7" t="s">
        <v>222</v>
      </c>
      <c r="H21" s="97">
        <v>44440</v>
      </c>
      <c r="I21" s="9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0"/>
        <v>2684.5</v>
      </c>
      <c r="R21" s="112">
        <f t="shared" si="1"/>
        <v>42315.5</v>
      </c>
    </row>
    <row r="22" spans="2:18" s="17" customFormat="1" ht="38.25" customHeight="1" x14ac:dyDescent="0.2">
      <c r="B22" s="120">
        <v>6</v>
      </c>
      <c r="C22" s="4" t="s">
        <v>293</v>
      </c>
      <c r="D22" s="4" t="s">
        <v>367</v>
      </c>
      <c r="E22" s="4" t="s">
        <v>384</v>
      </c>
      <c r="F22" s="36" t="s">
        <v>118</v>
      </c>
      <c r="G22" s="7" t="s">
        <v>222</v>
      </c>
      <c r="H22" s="97">
        <v>44564</v>
      </c>
      <c r="I22" s="9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>SUM(M22:P22)</f>
        <v>32756.62</v>
      </c>
      <c r="R22" s="112">
        <f>(L22-Q22)</f>
        <v>117243.38</v>
      </c>
    </row>
    <row r="23" spans="2:18" s="17" customFormat="1" ht="38.25" customHeight="1" x14ac:dyDescent="0.2">
      <c r="B23" s="120">
        <v>7</v>
      </c>
      <c r="C23" s="4" t="s">
        <v>100</v>
      </c>
      <c r="D23" s="4" t="s">
        <v>367</v>
      </c>
      <c r="E23" s="4" t="s">
        <v>385</v>
      </c>
      <c r="F23" s="36" t="s">
        <v>118</v>
      </c>
      <c r="G23" s="37" t="s">
        <v>223</v>
      </c>
      <c r="H23" s="96">
        <v>44564</v>
      </c>
      <c r="I23" s="9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0"/>
        <v>15197.12</v>
      </c>
      <c r="R23" s="112">
        <f t="shared" si="1"/>
        <v>74802.880000000005</v>
      </c>
    </row>
    <row r="24" spans="2:18" s="17" customFormat="1" ht="38.25" customHeight="1" x14ac:dyDescent="0.2">
      <c r="B24" s="120">
        <v>8</v>
      </c>
      <c r="C24" s="4" t="s">
        <v>294</v>
      </c>
      <c r="D24" s="4" t="s">
        <v>177</v>
      </c>
      <c r="E24" s="4" t="s">
        <v>387</v>
      </c>
      <c r="F24" s="36" t="s">
        <v>118</v>
      </c>
      <c r="G24" s="7" t="s">
        <v>222</v>
      </c>
      <c r="H24" s="7" t="s">
        <v>346</v>
      </c>
      <c r="I24" s="9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0"/>
        <v>32756.62</v>
      </c>
      <c r="R24" s="112">
        <f t="shared" si="1"/>
        <v>117243.38</v>
      </c>
    </row>
    <row r="25" spans="2:18" s="17" customFormat="1" ht="38.25" customHeight="1" x14ac:dyDescent="0.2">
      <c r="B25" s="120">
        <v>9</v>
      </c>
      <c r="C25" s="4" t="s">
        <v>297</v>
      </c>
      <c r="D25" s="4" t="s">
        <v>368</v>
      </c>
      <c r="E25" s="4" t="s">
        <v>386</v>
      </c>
      <c r="F25" s="36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>SUM(M25:P25)</f>
        <v>15097.12</v>
      </c>
      <c r="R25" s="112">
        <f>(L25-Q25)</f>
        <v>74902.880000000005</v>
      </c>
    </row>
    <row r="26" spans="2:18" s="17" customFormat="1" ht="38.25" customHeight="1" x14ac:dyDescent="0.2">
      <c r="B26" s="120">
        <v>10</v>
      </c>
      <c r="C26" s="4" t="s">
        <v>296</v>
      </c>
      <c r="D26" s="4" t="s">
        <v>368</v>
      </c>
      <c r="E26" s="4" t="s">
        <v>8</v>
      </c>
      <c r="F26" s="36" t="s">
        <v>118</v>
      </c>
      <c r="G26" s="7" t="s">
        <v>222</v>
      </c>
      <c r="H26" s="97">
        <v>44564</v>
      </c>
      <c r="I26" s="9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>SUM(M26:P26)</f>
        <v>4834</v>
      </c>
      <c r="R26" s="112">
        <f>(L26-Q26)</f>
        <v>45166</v>
      </c>
    </row>
    <row r="27" spans="2:18" s="17" customFormat="1" ht="38.25" customHeight="1" x14ac:dyDescent="0.2">
      <c r="B27" s="120">
        <v>11</v>
      </c>
      <c r="C27" s="4" t="s">
        <v>295</v>
      </c>
      <c r="D27" s="4" t="s">
        <v>368</v>
      </c>
      <c r="E27" s="4" t="s">
        <v>99</v>
      </c>
      <c r="F27" s="36" t="s">
        <v>118</v>
      </c>
      <c r="G27" s="7" t="s">
        <v>222</v>
      </c>
      <c r="H27" s="97">
        <v>44564</v>
      </c>
      <c r="I27" s="9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0"/>
        <v>3832.83</v>
      </c>
      <c r="R27" s="112">
        <f t="shared" si="1"/>
        <v>41167.17</v>
      </c>
    </row>
    <row r="28" spans="2:18" s="17" customFormat="1" ht="38.25" customHeight="1" x14ac:dyDescent="0.2">
      <c r="B28" s="120">
        <v>12</v>
      </c>
      <c r="C28" s="4" t="s">
        <v>140</v>
      </c>
      <c r="D28" s="4" t="s">
        <v>369</v>
      </c>
      <c r="E28" s="4" t="s">
        <v>389</v>
      </c>
      <c r="F28" s="36" t="s">
        <v>118</v>
      </c>
      <c r="G28" s="37" t="s">
        <v>222</v>
      </c>
      <c r="H28" s="96">
        <v>44409</v>
      </c>
      <c r="I28" s="9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0"/>
        <v>23108.799999999996</v>
      </c>
      <c r="R28" s="112">
        <f t="shared" si="1"/>
        <v>86891.200000000012</v>
      </c>
    </row>
    <row r="29" spans="2:18" s="17" customFormat="1" ht="38.25" customHeight="1" x14ac:dyDescent="0.2">
      <c r="B29" s="120">
        <v>13</v>
      </c>
      <c r="C29" s="4" t="s">
        <v>298</v>
      </c>
      <c r="D29" s="4" t="s">
        <v>370</v>
      </c>
      <c r="E29" s="4" t="s">
        <v>388</v>
      </c>
      <c r="F29" s="36" t="s">
        <v>118</v>
      </c>
      <c r="G29" s="7" t="s">
        <v>222</v>
      </c>
      <c r="H29" s="97">
        <v>44563</v>
      </c>
      <c r="I29" s="9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0"/>
        <v>20983.620000000003</v>
      </c>
      <c r="R29" s="112">
        <f t="shared" si="1"/>
        <v>89016.38</v>
      </c>
    </row>
    <row r="30" spans="2:18" s="17" customFormat="1" ht="38.25" customHeight="1" x14ac:dyDescent="0.2">
      <c r="B30" s="120">
        <v>14</v>
      </c>
      <c r="C30" s="4" t="s">
        <v>299</v>
      </c>
      <c r="D30" s="4" t="s">
        <v>370</v>
      </c>
      <c r="E30" s="4" t="s">
        <v>8</v>
      </c>
      <c r="F30" s="36" t="s">
        <v>118</v>
      </c>
      <c r="G30" s="7" t="s">
        <v>222</v>
      </c>
      <c r="H30" s="7" t="s">
        <v>343</v>
      </c>
      <c r="I30" s="9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0"/>
        <v>3080</v>
      </c>
      <c r="R30" s="112">
        <f t="shared" si="1"/>
        <v>46920</v>
      </c>
    </row>
    <row r="31" spans="2:18" s="17" customFormat="1" ht="38.25" customHeight="1" x14ac:dyDescent="0.2">
      <c r="B31" s="120">
        <v>15</v>
      </c>
      <c r="C31" s="4" t="s">
        <v>131</v>
      </c>
      <c r="D31" s="4" t="s">
        <v>371</v>
      </c>
      <c r="E31" s="4" t="s">
        <v>390</v>
      </c>
      <c r="F31" s="36" t="s">
        <v>118</v>
      </c>
      <c r="G31" s="7" t="s">
        <v>222</v>
      </c>
      <c r="H31" s="97">
        <v>44562</v>
      </c>
      <c r="I31" s="9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>SUM(M31:P31)</f>
        <v>35588.619999999995</v>
      </c>
      <c r="R31" s="112">
        <f>(L31-Q31)</f>
        <v>114411.38</v>
      </c>
    </row>
    <row r="32" spans="2:18" s="17" customFormat="1" ht="38.25" customHeight="1" x14ac:dyDescent="0.2">
      <c r="B32" s="120">
        <v>16</v>
      </c>
      <c r="C32" s="4" t="s">
        <v>202</v>
      </c>
      <c r="D32" s="4" t="s">
        <v>371</v>
      </c>
      <c r="E32" s="4" t="s">
        <v>300</v>
      </c>
      <c r="F32" s="36" t="s">
        <v>118</v>
      </c>
      <c r="G32" s="7" t="s">
        <v>223</v>
      </c>
      <c r="H32" s="97">
        <v>44409</v>
      </c>
      <c r="I32" s="9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0"/>
        <v>2252.6000000000004</v>
      </c>
      <c r="R32" s="112">
        <f t="shared" si="1"/>
        <v>33747.4</v>
      </c>
    </row>
    <row r="33" spans="2:18" s="17" customFormat="1" ht="38.25" customHeight="1" x14ac:dyDescent="0.2">
      <c r="B33" s="120">
        <v>17</v>
      </c>
      <c r="C33" s="4" t="s">
        <v>154</v>
      </c>
      <c r="D33" s="4" t="s">
        <v>371</v>
      </c>
      <c r="E33" s="4" t="s">
        <v>301</v>
      </c>
      <c r="F33" s="36" t="s">
        <v>118</v>
      </c>
      <c r="G33" s="7" t="s">
        <v>222</v>
      </c>
      <c r="H33" s="97">
        <v>44562</v>
      </c>
      <c r="I33" s="9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0"/>
        <v>3932.83</v>
      </c>
      <c r="R33" s="112">
        <f t="shared" si="1"/>
        <v>41067.17</v>
      </c>
    </row>
    <row r="34" spans="2:18" s="17" customFormat="1" ht="38.25" customHeight="1" x14ac:dyDescent="0.2">
      <c r="B34" s="120">
        <v>18</v>
      </c>
      <c r="C34" s="4" t="s">
        <v>156</v>
      </c>
      <c r="D34" s="4" t="s">
        <v>371</v>
      </c>
      <c r="E34" s="4" t="s">
        <v>302</v>
      </c>
      <c r="F34" s="36" t="s">
        <v>118</v>
      </c>
      <c r="G34" s="7" t="s">
        <v>222</v>
      </c>
      <c r="H34" s="97">
        <v>44409</v>
      </c>
      <c r="I34" s="9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0"/>
        <v>4033.06</v>
      </c>
      <c r="R34" s="112">
        <f t="shared" si="1"/>
        <v>41966.94</v>
      </c>
    </row>
    <row r="35" spans="2:18" s="17" customFormat="1" ht="38.25" customHeight="1" x14ac:dyDescent="0.2">
      <c r="B35" s="120">
        <v>19</v>
      </c>
      <c r="C35" s="4" t="s">
        <v>111</v>
      </c>
      <c r="D35" s="4" t="s">
        <v>225</v>
      </c>
      <c r="E35" s="4" t="s">
        <v>391</v>
      </c>
      <c r="F35" s="36" t="s">
        <v>118</v>
      </c>
      <c r="G35" s="7" t="s">
        <v>223</v>
      </c>
      <c r="H35" s="97">
        <v>44562</v>
      </c>
      <c r="I35" s="9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>SUM(M35:P35)</f>
        <v>34910.619999999995</v>
      </c>
      <c r="R35" s="112">
        <f>(L35-Q35)</f>
        <v>115089.38</v>
      </c>
    </row>
    <row r="36" spans="2:18" s="17" customFormat="1" ht="38.25" customHeight="1" x14ac:dyDescent="0.2">
      <c r="B36" s="120">
        <v>20</v>
      </c>
      <c r="C36" s="4" t="s">
        <v>169</v>
      </c>
      <c r="D36" s="4" t="s">
        <v>225</v>
      </c>
      <c r="E36" s="4" t="s">
        <v>393</v>
      </c>
      <c r="F36" s="36" t="s">
        <v>118</v>
      </c>
      <c r="G36" s="7" t="s">
        <v>223</v>
      </c>
      <c r="H36" s="97">
        <v>44151</v>
      </c>
      <c r="I36" s="9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0"/>
        <v>18140.370000000003</v>
      </c>
      <c r="R36" s="112">
        <f t="shared" si="1"/>
        <v>81859.63</v>
      </c>
    </row>
    <row r="37" spans="2:18" s="17" customFormat="1" ht="38.25" customHeight="1" x14ac:dyDescent="0.2">
      <c r="B37" s="120">
        <v>21</v>
      </c>
      <c r="C37" s="4" t="s">
        <v>227</v>
      </c>
      <c r="D37" s="4" t="s">
        <v>225</v>
      </c>
      <c r="E37" s="4" t="s">
        <v>392</v>
      </c>
      <c r="F37" s="36" t="s">
        <v>118</v>
      </c>
      <c r="G37" s="7" t="s">
        <v>222</v>
      </c>
      <c r="H37" s="97">
        <v>44417</v>
      </c>
      <c r="I37" s="9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>SUM(M37:P37)</f>
        <v>18140.370000000003</v>
      </c>
      <c r="R37" s="112">
        <f>(L37-Q37)</f>
        <v>81859.63</v>
      </c>
    </row>
    <row r="38" spans="2:18" s="17" customFormat="1" ht="38.25" customHeight="1" x14ac:dyDescent="0.2">
      <c r="B38" s="120">
        <v>22</v>
      </c>
      <c r="C38" s="4" t="s">
        <v>129</v>
      </c>
      <c r="D38" s="4" t="s">
        <v>372</v>
      </c>
      <c r="E38" s="4" t="s">
        <v>303</v>
      </c>
      <c r="F38" s="36" t="s">
        <v>118</v>
      </c>
      <c r="G38" s="7" t="s">
        <v>223</v>
      </c>
      <c r="H38" s="97">
        <v>44105</v>
      </c>
      <c r="I38" s="9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0"/>
        <v>2784.5</v>
      </c>
      <c r="R38" s="112">
        <f t="shared" si="1"/>
        <v>42215.5</v>
      </c>
    </row>
    <row r="39" spans="2:18" s="17" customFormat="1" ht="38.25" customHeight="1" x14ac:dyDescent="0.2">
      <c r="B39" s="120">
        <v>23</v>
      </c>
      <c r="C39" s="4" t="s">
        <v>247</v>
      </c>
      <c r="D39" s="4" t="s">
        <v>372</v>
      </c>
      <c r="E39" s="4" t="s">
        <v>248</v>
      </c>
      <c r="F39" s="36" t="s">
        <v>118</v>
      </c>
      <c r="G39" s="7" t="s">
        <v>223</v>
      </c>
      <c r="H39" s="97">
        <v>44501</v>
      </c>
      <c r="I39" s="9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0"/>
        <v>5484.74</v>
      </c>
      <c r="R39" s="112">
        <f t="shared" si="1"/>
        <v>39515.26</v>
      </c>
    </row>
    <row r="40" spans="2:18" s="17" customFormat="1" ht="38.25" customHeight="1" x14ac:dyDescent="0.2">
      <c r="B40" s="120">
        <v>24</v>
      </c>
      <c r="C40" s="4" t="s">
        <v>245</v>
      </c>
      <c r="D40" s="4" t="s">
        <v>372</v>
      </c>
      <c r="E40" s="4" t="s">
        <v>304</v>
      </c>
      <c r="F40" s="36" t="s">
        <v>118</v>
      </c>
      <c r="G40" s="7" t="s">
        <v>223</v>
      </c>
      <c r="H40" s="97">
        <v>44440</v>
      </c>
      <c r="I40" s="9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0"/>
        <v>13166.46</v>
      </c>
      <c r="R40" s="112">
        <f t="shared" si="1"/>
        <v>66833.540000000008</v>
      </c>
    </row>
    <row r="41" spans="2:18" s="17" customFormat="1" ht="38.25" customHeight="1" x14ac:dyDescent="0.2">
      <c r="B41" s="120">
        <v>25</v>
      </c>
      <c r="C41" s="4" t="s">
        <v>305</v>
      </c>
      <c r="D41" s="4" t="s">
        <v>372</v>
      </c>
      <c r="E41" s="4" t="s">
        <v>306</v>
      </c>
      <c r="F41" s="36" t="s">
        <v>118</v>
      </c>
      <c r="G41" s="7" t="s">
        <v>223</v>
      </c>
      <c r="H41" s="97">
        <v>44473</v>
      </c>
      <c r="I41" s="9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0"/>
        <v>5579.35</v>
      </c>
      <c r="R41" s="112">
        <f t="shared" si="1"/>
        <v>64420.65</v>
      </c>
    </row>
    <row r="42" spans="2:18" s="17" customFormat="1" ht="38.25" customHeight="1" x14ac:dyDescent="0.2">
      <c r="B42" s="120">
        <v>26</v>
      </c>
      <c r="C42" s="106" t="s">
        <v>355</v>
      </c>
      <c r="D42" s="4" t="s">
        <v>225</v>
      </c>
      <c r="E42" s="106" t="s">
        <v>356</v>
      </c>
      <c r="F42" s="36" t="s">
        <v>118</v>
      </c>
      <c r="G42" s="107" t="s">
        <v>223</v>
      </c>
      <c r="H42" s="108">
        <v>44652</v>
      </c>
      <c r="I42" s="108">
        <v>44835</v>
      </c>
      <c r="J42" s="109">
        <v>45000</v>
      </c>
      <c r="K42" s="110">
        <v>0</v>
      </c>
      <c r="L42" s="109">
        <v>45000</v>
      </c>
      <c r="M42" s="109">
        <v>1291.5</v>
      </c>
      <c r="N42" s="109">
        <v>1148.33</v>
      </c>
      <c r="O42" s="109">
        <v>1368</v>
      </c>
      <c r="P42" s="109">
        <v>125</v>
      </c>
      <c r="Q42" s="3">
        <f>SUM(M42:P42)</f>
        <v>3932.83</v>
      </c>
      <c r="R42" s="112">
        <f>(L42-Q42)</f>
        <v>41067.17</v>
      </c>
    </row>
    <row r="43" spans="2:18" s="17" customFormat="1" ht="38.25" customHeight="1" x14ac:dyDescent="0.2">
      <c r="B43" s="120">
        <v>27</v>
      </c>
      <c r="C43" s="4" t="s">
        <v>307</v>
      </c>
      <c r="D43" s="38" t="s">
        <v>373</v>
      </c>
      <c r="E43" s="4" t="s">
        <v>162</v>
      </c>
      <c r="F43" s="36" t="s">
        <v>118</v>
      </c>
      <c r="G43" s="7" t="s">
        <v>223</v>
      </c>
      <c r="H43" s="97">
        <v>44562</v>
      </c>
      <c r="I43" s="9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0"/>
        <v>32756.62</v>
      </c>
      <c r="R43" s="112">
        <f t="shared" si="1"/>
        <v>117243.38</v>
      </c>
    </row>
    <row r="44" spans="2:18" s="17" customFormat="1" ht="38.25" customHeight="1" x14ac:dyDescent="0.2">
      <c r="B44" s="120">
        <v>28</v>
      </c>
      <c r="C44" s="4" t="s">
        <v>310</v>
      </c>
      <c r="D44" s="38" t="s">
        <v>373</v>
      </c>
      <c r="E44" s="4" t="s">
        <v>394</v>
      </c>
      <c r="F44" s="36" t="s">
        <v>118</v>
      </c>
      <c r="G44" s="7" t="s">
        <v>222</v>
      </c>
      <c r="H44" s="97">
        <v>44409</v>
      </c>
      <c r="I44" s="9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>SUM(M44:P44)</f>
        <v>16109.71</v>
      </c>
      <c r="R44" s="112">
        <f>(L44-Q44)</f>
        <v>73890.290000000008</v>
      </c>
    </row>
    <row r="45" spans="2:18" s="17" customFormat="1" ht="38.25" customHeight="1" x14ac:dyDescent="0.2">
      <c r="B45" s="120">
        <v>29</v>
      </c>
      <c r="C45" s="4" t="s">
        <v>308</v>
      </c>
      <c r="D45" s="38" t="s">
        <v>373</v>
      </c>
      <c r="E45" s="4" t="s">
        <v>309</v>
      </c>
      <c r="F45" s="36" t="s">
        <v>118</v>
      </c>
      <c r="G45" s="7" t="s">
        <v>223</v>
      </c>
      <c r="H45" s="97">
        <v>44409</v>
      </c>
      <c r="I45" s="9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0"/>
        <v>4152.82</v>
      </c>
      <c r="R45" s="112">
        <f t="shared" si="1"/>
        <v>42847.18</v>
      </c>
    </row>
    <row r="46" spans="2:18" s="17" customFormat="1" ht="38.25" customHeight="1" x14ac:dyDescent="0.2">
      <c r="B46" s="120">
        <v>30</v>
      </c>
      <c r="C46" s="106" t="s">
        <v>357</v>
      </c>
      <c r="D46" s="38" t="s">
        <v>164</v>
      </c>
      <c r="E46" s="106" t="s">
        <v>358</v>
      </c>
      <c r="F46" s="36" t="s">
        <v>118</v>
      </c>
      <c r="G46" s="107" t="s">
        <v>223</v>
      </c>
      <c r="H46" s="108">
        <v>44652</v>
      </c>
      <c r="I46" s="108">
        <v>44835</v>
      </c>
      <c r="J46" s="109">
        <v>45000</v>
      </c>
      <c r="K46" s="110">
        <v>0</v>
      </c>
      <c r="L46" s="109">
        <v>45000</v>
      </c>
      <c r="M46" s="109">
        <v>1291.5</v>
      </c>
      <c r="N46" s="109">
        <v>1148.33</v>
      </c>
      <c r="O46" s="109">
        <v>1368</v>
      </c>
      <c r="P46" s="109">
        <v>25</v>
      </c>
      <c r="Q46" s="109">
        <f>SUM(M46:P46)</f>
        <v>3832.83</v>
      </c>
      <c r="R46" s="113">
        <f>(L46-Q46)</f>
        <v>41167.17</v>
      </c>
    </row>
    <row r="47" spans="2:18" s="17" customFormat="1" ht="38.25" customHeight="1" x14ac:dyDescent="0.2">
      <c r="B47" s="120">
        <v>31</v>
      </c>
      <c r="C47" s="4" t="s">
        <v>114</v>
      </c>
      <c r="D47" s="4" t="s">
        <v>163</v>
      </c>
      <c r="E47" s="4" t="s">
        <v>311</v>
      </c>
      <c r="F47" s="36" t="s">
        <v>118</v>
      </c>
      <c r="G47" s="7" t="s">
        <v>222</v>
      </c>
      <c r="H47" s="97">
        <v>44562</v>
      </c>
      <c r="I47" s="9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0"/>
        <v>38420.619999999995</v>
      </c>
      <c r="R47" s="112">
        <f t="shared" si="1"/>
        <v>111579.38</v>
      </c>
    </row>
    <row r="48" spans="2:18" s="17" customFormat="1" ht="38.25" customHeight="1" x14ac:dyDescent="0.2">
      <c r="B48" s="120">
        <v>32</v>
      </c>
      <c r="C48" s="4" t="s">
        <v>207</v>
      </c>
      <c r="D48" s="4" t="s">
        <v>163</v>
      </c>
      <c r="E48" s="4" t="s">
        <v>312</v>
      </c>
      <c r="F48" s="36" t="s">
        <v>118</v>
      </c>
      <c r="G48" s="7" t="s">
        <v>222</v>
      </c>
      <c r="H48" s="97">
        <v>44409</v>
      </c>
      <c r="I48" s="9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0"/>
        <v>21083.620000000003</v>
      </c>
      <c r="R48" s="112">
        <f t="shared" si="1"/>
        <v>88916.38</v>
      </c>
    </row>
    <row r="49" spans="2:18" s="17" customFormat="1" ht="38.25" customHeight="1" x14ac:dyDescent="0.2">
      <c r="B49" s="120">
        <v>33</v>
      </c>
      <c r="C49" s="4" t="s">
        <v>266</v>
      </c>
      <c r="D49" s="4" t="s">
        <v>163</v>
      </c>
      <c r="E49" s="4" t="s">
        <v>314</v>
      </c>
      <c r="F49" s="36" t="s">
        <v>118</v>
      </c>
      <c r="G49" s="7" t="s">
        <v>223</v>
      </c>
      <c r="H49" s="97">
        <v>44501</v>
      </c>
      <c r="I49" s="9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>SUM(M49:P49)</f>
        <v>20983.48</v>
      </c>
      <c r="R49" s="112">
        <f>(L49-Q49)</f>
        <v>89016.52</v>
      </c>
    </row>
    <row r="50" spans="2:18" s="17" customFormat="1" ht="38.25" customHeight="1" x14ac:dyDescent="0.2">
      <c r="B50" s="120">
        <v>34</v>
      </c>
      <c r="C50" s="4" t="s">
        <v>230</v>
      </c>
      <c r="D50" s="4" t="s">
        <v>163</v>
      </c>
      <c r="E50" s="4" t="s">
        <v>229</v>
      </c>
      <c r="F50" s="36" t="s">
        <v>118</v>
      </c>
      <c r="G50" s="7" t="s">
        <v>222</v>
      </c>
      <c r="H50" s="97">
        <v>44775</v>
      </c>
      <c r="I50" s="9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0"/>
        <v>3402.5</v>
      </c>
      <c r="R50" s="112">
        <f t="shared" si="1"/>
        <v>41597.5</v>
      </c>
    </row>
    <row r="51" spans="2:18" s="17" customFormat="1" ht="38.25" customHeight="1" x14ac:dyDescent="0.2">
      <c r="B51" s="120">
        <v>35</v>
      </c>
      <c r="C51" s="4" t="s">
        <v>206</v>
      </c>
      <c r="D51" s="4" t="s">
        <v>163</v>
      </c>
      <c r="E51" s="4" t="s">
        <v>229</v>
      </c>
      <c r="F51" s="36" t="s">
        <v>118</v>
      </c>
      <c r="G51" s="7" t="s">
        <v>222</v>
      </c>
      <c r="H51" s="97">
        <v>44409</v>
      </c>
      <c r="I51" s="9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>SUM(M51:P51)</f>
        <v>2684.5</v>
      </c>
      <c r="R51" s="112">
        <f>(L51-Q51)</f>
        <v>42315.5</v>
      </c>
    </row>
    <row r="52" spans="2:18" s="17" customFormat="1" ht="38.25" customHeight="1" x14ac:dyDescent="0.2">
      <c r="B52" s="120">
        <v>36</v>
      </c>
      <c r="C52" s="4" t="s">
        <v>231</v>
      </c>
      <c r="D52" s="4" t="s">
        <v>163</v>
      </c>
      <c r="E52" s="4" t="s">
        <v>313</v>
      </c>
      <c r="F52" s="36" t="s">
        <v>118</v>
      </c>
      <c r="G52" s="7" t="s">
        <v>222</v>
      </c>
      <c r="H52" s="97">
        <v>44410</v>
      </c>
      <c r="I52" s="9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0"/>
        <v>2784.5</v>
      </c>
      <c r="R52" s="112">
        <f t="shared" si="1"/>
        <v>42215.5</v>
      </c>
    </row>
    <row r="53" spans="2:18" s="17" customFormat="1" ht="38.25" customHeight="1" x14ac:dyDescent="0.2">
      <c r="B53" s="120">
        <v>37</v>
      </c>
      <c r="C53" s="4" t="s">
        <v>249</v>
      </c>
      <c r="D53" s="4" t="s">
        <v>163</v>
      </c>
      <c r="E53" s="4" t="s">
        <v>208</v>
      </c>
      <c r="F53" s="36" t="s">
        <v>118</v>
      </c>
      <c r="G53" s="7" t="s">
        <v>222</v>
      </c>
      <c r="H53" s="97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0"/>
        <v>2784.5</v>
      </c>
      <c r="R53" s="112">
        <f t="shared" si="1"/>
        <v>42215.5</v>
      </c>
    </row>
    <row r="54" spans="2:18" s="17" customFormat="1" ht="38.25" customHeight="1" x14ac:dyDescent="0.2">
      <c r="B54" s="120">
        <v>38</v>
      </c>
      <c r="C54" s="4" t="s">
        <v>141</v>
      </c>
      <c r="D54" s="4" t="s">
        <v>173</v>
      </c>
      <c r="E54" s="4" t="s">
        <v>315</v>
      </c>
      <c r="F54" s="36" t="s">
        <v>118</v>
      </c>
      <c r="G54" s="7" t="s">
        <v>222</v>
      </c>
      <c r="H54" s="97">
        <v>44137</v>
      </c>
      <c r="I54" s="9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0"/>
        <v>9630.48</v>
      </c>
      <c r="R54" s="112">
        <f t="shared" si="1"/>
        <v>60369.520000000004</v>
      </c>
    </row>
    <row r="55" spans="2:18" s="17" customFormat="1" ht="38.25" customHeight="1" x14ac:dyDescent="0.2">
      <c r="B55" s="120">
        <v>39</v>
      </c>
      <c r="C55" s="4" t="s">
        <v>255</v>
      </c>
      <c r="D55" s="4" t="s">
        <v>173</v>
      </c>
      <c r="E55" s="4" t="s">
        <v>316</v>
      </c>
      <c r="F55" s="36" t="s">
        <v>118</v>
      </c>
      <c r="G55" s="7" t="s">
        <v>222</v>
      </c>
      <c r="H55" s="97">
        <v>44417</v>
      </c>
      <c r="I55" s="9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0"/>
        <v>2784.5</v>
      </c>
      <c r="R55" s="112">
        <f t="shared" si="1"/>
        <v>42215.5</v>
      </c>
    </row>
    <row r="56" spans="2:18" s="17" customFormat="1" ht="38.25" customHeight="1" x14ac:dyDescent="0.2">
      <c r="B56" s="120">
        <v>40</v>
      </c>
      <c r="C56" s="4" t="s">
        <v>283</v>
      </c>
      <c r="D56" s="4" t="s">
        <v>173</v>
      </c>
      <c r="E56" s="4" t="s">
        <v>317</v>
      </c>
      <c r="F56" s="36" t="s">
        <v>118</v>
      </c>
      <c r="G56" s="7" t="s">
        <v>222</v>
      </c>
      <c r="H56" s="97">
        <v>44621</v>
      </c>
      <c r="I56" s="9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0"/>
        <v>3932.83</v>
      </c>
      <c r="R56" s="112">
        <f t="shared" si="1"/>
        <v>41067.17</v>
      </c>
    </row>
    <row r="57" spans="2:18" s="17" customFormat="1" ht="38.25" customHeight="1" x14ac:dyDescent="0.2">
      <c r="B57" s="120">
        <v>41</v>
      </c>
      <c r="C57" s="4" t="s">
        <v>285</v>
      </c>
      <c r="D57" s="4" t="s">
        <v>173</v>
      </c>
      <c r="E57" s="4" t="s">
        <v>317</v>
      </c>
      <c r="F57" s="36" t="s">
        <v>118</v>
      </c>
      <c r="G57" s="7" t="s">
        <v>223</v>
      </c>
      <c r="H57" s="97">
        <v>44621</v>
      </c>
      <c r="I57" s="9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0"/>
        <v>3832.83</v>
      </c>
      <c r="R57" s="112">
        <f t="shared" si="1"/>
        <v>41167.17</v>
      </c>
    </row>
    <row r="58" spans="2:18" s="17" customFormat="1" ht="38.25" customHeight="1" x14ac:dyDescent="0.2">
      <c r="B58" s="120">
        <v>42</v>
      </c>
      <c r="C58" s="4" t="s">
        <v>318</v>
      </c>
      <c r="D58" s="4" t="s">
        <v>173</v>
      </c>
      <c r="E58" s="4" t="s">
        <v>317</v>
      </c>
      <c r="F58" s="36" t="s">
        <v>118</v>
      </c>
      <c r="G58" s="7" t="s">
        <v>223</v>
      </c>
      <c r="H58" s="97">
        <v>44621</v>
      </c>
      <c r="I58" s="9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0"/>
        <v>3932.83</v>
      </c>
      <c r="R58" s="112">
        <f t="shared" si="1"/>
        <v>41067.17</v>
      </c>
    </row>
    <row r="59" spans="2:18" s="17" customFormat="1" ht="38.25" customHeight="1" x14ac:dyDescent="0.2">
      <c r="B59" s="120">
        <v>43</v>
      </c>
      <c r="C59" s="4" t="s">
        <v>122</v>
      </c>
      <c r="D59" s="4" t="s">
        <v>375</v>
      </c>
      <c r="E59" s="4" t="s">
        <v>374</v>
      </c>
      <c r="F59" s="36" t="s">
        <v>118</v>
      </c>
      <c r="G59" s="7" t="s">
        <v>222</v>
      </c>
      <c r="H59" s="97">
        <v>44562</v>
      </c>
      <c r="I59" s="9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0"/>
        <v>24026.87</v>
      </c>
      <c r="R59" s="112">
        <f t="shared" si="1"/>
        <v>95973.13</v>
      </c>
    </row>
    <row r="60" spans="2:18" s="17" customFormat="1" ht="38.25" customHeight="1" x14ac:dyDescent="0.2">
      <c r="B60" s="120">
        <v>44</v>
      </c>
      <c r="C60" s="4" t="s">
        <v>121</v>
      </c>
      <c r="D60" s="4" t="s">
        <v>376</v>
      </c>
      <c r="E60" s="4" t="s">
        <v>320</v>
      </c>
      <c r="F60" s="36" t="s">
        <v>118</v>
      </c>
      <c r="G60" s="7" t="s">
        <v>222</v>
      </c>
      <c r="H60" s="97">
        <v>44774</v>
      </c>
      <c r="I60" s="9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0"/>
        <v>12253.869999999999</v>
      </c>
      <c r="R60" s="112">
        <f t="shared" si="1"/>
        <v>67746.13</v>
      </c>
    </row>
    <row r="61" spans="2:18" s="17" customFormat="1" ht="38.25" customHeight="1" x14ac:dyDescent="0.2">
      <c r="B61" s="120">
        <v>45</v>
      </c>
      <c r="C61" s="4" t="s">
        <v>142</v>
      </c>
      <c r="D61" s="4" t="s">
        <v>376</v>
      </c>
      <c r="E61" s="4" t="s">
        <v>321</v>
      </c>
      <c r="F61" s="36" t="s">
        <v>118</v>
      </c>
      <c r="G61" s="7" t="s">
        <v>223</v>
      </c>
      <c r="H61" s="97">
        <v>44409</v>
      </c>
      <c r="I61" s="9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0"/>
        <v>4834</v>
      </c>
      <c r="R61" s="112">
        <f t="shared" si="1"/>
        <v>45166</v>
      </c>
    </row>
    <row r="62" spans="2:18" s="17" customFormat="1" ht="38.25" customHeight="1" x14ac:dyDescent="0.2">
      <c r="B62" s="120">
        <v>46</v>
      </c>
      <c r="C62" s="4" t="s">
        <v>322</v>
      </c>
      <c r="D62" s="4" t="s">
        <v>376</v>
      </c>
      <c r="E62" s="4" t="s">
        <v>323</v>
      </c>
      <c r="F62" s="36" t="s">
        <v>118</v>
      </c>
      <c r="G62" s="7" t="s">
        <v>222</v>
      </c>
      <c r="H62" s="97">
        <v>44409</v>
      </c>
      <c r="I62" s="9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0"/>
        <v>15197.12</v>
      </c>
      <c r="R62" s="112">
        <f t="shared" si="1"/>
        <v>74802.880000000005</v>
      </c>
    </row>
    <row r="63" spans="2:18" s="17" customFormat="1" ht="38.25" customHeight="1" x14ac:dyDescent="0.2">
      <c r="B63" s="120">
        <v>47</v>
      </c>
      <c r="C63" s="4" t="s">
        <v>204</v>
      </c>
      <c r="D63" s="4" t="s">
        <v>376</v>
      </c>
      <c r="E63" s="4" t="s">
        <v>377</v>
      </c>
      <c r="F63" s="36" t="s">
        <v>118</v>
      </c>
      <c r="G63" s="7" t="s">
        <v>223</v>
      </c>
      <c r="H63" s="97">
        <v>44409</v>
      </c>
      <c r="I63" s="9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0"/>
        <v>3080</v>
      </c>
      <c r="R63" s="112">
        <f t="shared" si="1"/>
        <v>46920</v>
      </c>
    </row>
    <row r="64" spans="2:18" s="17" customFormat="1" ht="38.25" customHeight="1" x14ac:dyDescent="0.2">
      <c r="B64" s="120">
        <v>48</v>
      </c>
      <c r="C64" s="4" t="s">
        <v>258</v>
      </c>
      <c r="D64" s="4" t="s">
        <v>376</v>
      </c>
      <c r="E64" s="4" t="s">
        <v>377</v>
      </c>
      <c r="F64" s="36" t="s">
        <v>118</v>
      </c>
      <c r="G64" s="7" t="s">
        <v>222</v>
      </c>
      <c r="H64" s="7" t="s">
        <v>345</v>
      </c>
      <c r="I64" s="9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0"/>
        <v>3785.67</v>
      </c>
      <c r="R64" s="112">
        <f t="shared" si="1"/>
        <v>46214.33</v>
      </c>
    </row>
    <row r="65" spans="1:21" s="17" customFormat="1" ht="38.25" customHeight="1" x14ac:dyDescent="0.2">
      <c r="B65" s="120">
        <v>49</v>
      </c>
      <c r="C65" s="4" t="s">
        <v>259</v>
      </c>
      <c r="D65" s="4" t="s">
        <v>376</v>
      </c>
      <c r="E65" s="4" t="s">
        <v>377</v>
      </c>
      <c r="F65" s="36" t="s">
        <v>118</v>
      </c>
      <c r="G65" s="7" t="s">
        <v>222</v>
      </c>
      <c r="H65" s="97">
        <v>44473</v>
      </c>
      <c r="I65" s="9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0"/>
        <v>4933.2700000000004</v>
      </c>
      <c r="R65" s="112">
        <f t="shared" si="1"/>
        <v>45066.729999999996</v>
      </c>
    </row>
    <row r="66" spans="1:21" s="17" customFormat="1" ht="38.25" customHeight="1" x14ac:dyDescent="0.2">
      <c r="B66" s="120">
        <v>50</v>
      </c>
      <c r="C66" s="4" t="s">
        <v>144</v>
      </c>
      <c r="D66" s="4" t="s">
        <v>378</v>
      </c>
      <c r="E66" s="4" t="s">
        <v>250</v>
      </c>
      <c r="F66" s="36" t="s">
        <v>118</v>
      </c>
      <c r="G66" s="7" t="s">
        <v>222</v>
      </c>
      <c r="H66" s="97">
        <v>44409</v>
      </c>
      <c r="I66" s="9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0"/>
        <v>10394.08</v>
      </c>
      <c r="R66" s="112">
        <f t="shared" si="1"/>
        <v>54605.919999999998</v>
      </c>
    </row>
    <row r="67" spans="1:21" s="17" customFormat="1" ht="38.25" customHeight="1" x14ac:dyDescent="0.2">
      <c r="B67" s="120">
        <v>51</v>
      </c>
      <c r="C67" s="4" t="s">
        <v>143</v>
      </c>
      <c r="D67" s="4" t="s">
        <v>378</v>
      </c>
      <c r="E67" s="4" t="s">
        <v>250</v>
      </c>
      <c r="F67" s="36" t="s">
        <v>118</v>
      </c>
      <c r="G67" s="7" t="s">
        <v>222</v>
      </c>
      <c r="H67" s="97">
        <v>44137</v>
      </c>
      <c r="I67" s="9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0"/>
        <v>11394.08</v>
      </c>
      <c r="R67" s="112">
        <f t="shared" si="1"/>
        <v>53605.919999999998</v>
      </c>
    </row>
    <row r="68" spans="1:21" s="17" customFormat="1" ht="38.25" customHeight="1" x14ac:dyDescent="0.2">
      <c r="B68" s="120">
        <v>52</v>
      </c>
      <c r="C68" s="4" t="s">
        <v>133</v>
      </c>
      <c r="D68" s="4" t="s">
        <v>378</v>
      </c>
      <c r="E68" s="4" t="s">
        <v>325</v>
      </c>
      <c r="F68" s="36" t="s">
        <v>118</v>
      </c>
      <c r="G68" s="7" t="s">
        <v>222</v>
      </c>
      <c r="H68" s="97">
        <v>44562</v>
      </c>
      <c r="I68" s="9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0"/>
        <v>26801.620000000003</v>
      </c>
      <c r="R68" s="112">
        <f t="shared" si="1"/>
        <v>83198.38</v>
      </c>
    </row>
    <row r="69" spans="1:21" s="17" customFormat="1" ht="38.25" customHeight="1" x14ac:dyDescent="0.2">
      <c r="B69" s="120">
        <v>53</v>
      </c>
      <c r="C69" s="4" t="s">
        <v>132</v>
      </c>
      <c r="D69" s="4" t="s">
        <v>378</v>
      </c>
      <c r="E69" s="4" t="s">
        <v>324</v>
      </c>
      <c r="F69" s="36" t="s">
        <v>118</v>
      </c>
      <c r="G69" s="7" t="s">
        <v>223</v>
      </c>
      <c r="H69" s="97">
        <v>44409</v>
      </c>
      <c r="I69" s="9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0"/>
        <v>8394.08</v>
      </c>
      <c r="R69" s="112">
        <f t="shared" si="1"/>
        <v>56605.919999999998</v>
      </c>
    </row>
    <row r="70" spans="1:21" s="17" customFormat="1" ht="38.25" customHeight="1" x14ac:dyDescent="0.2">
      <c r="B70" s="120">
        <v>54</v>
      </c>
      <c r="C70" s="4" t="s">
        <v>326</v>
      </c>
      <c r="D70" s="4" t="s">
        <v>378</v>
      </c>
      <c r="E70" s="4" t="s">
        <v>327</v>
      </c>
      <c r="F70" s="36" t="s">
        <v>118</v>
      </c>
      <c r="G70" s="7" t="s">
        <v>222</v>
      </c>
      <c r="H70" s="97">
        <v>44511</v>
      </c>
      <c r="I70" s="9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0"/>
        <v>8394.08</v>
      </c>
      <c r="R70" s="112">
        <f t="shared" si="1"/>
        <v>56605.919999999998</v>
      </c>
    </row>
    <row r="71" spans="1:21" s="17" customFormat="1" ht="38.25" customHeight="1" x14ac:dyDescent="0.2">
      <c r="B71" s="120">
        <v>55</v>
      </c>
      <c r="C71" s="4" t="s">
        <v>251</v>
      </c>
      <c r="D71" s="4" t="s">
        <v>378</v>
      </c>
      <c r="E71" s="4" t="s">
        <v>324</v>
      </c>
      <c r="F71" s="36" t="s">
        <v>118</v>
      </c>
      <c r="G71" s="7" t="s">
        <v>222</v>
      </c>
      <c r="H71" s="97">
        <v>44409</v>
      </c>
      <c r="I71" s="9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0"/>
        <v>3966.5</v>
      </c>
      <c r="R71" s="112">
        <f t="shared" si="1"/>
        <v>61033.5</v>
      </c>
    </row>
    <row r="72" spans="1:21" s="17" customFormat="1" ht="38.25" customHeight="1" x14ac:dyDescent="0.2">
      <c r="B72" s="120">
        <v>56</v>
      </c>
      <c r="C72" s="106" t="s">
        <v>252</v>
      </c>
      <c r="D72" s="106" t="s">
        <v>378</v>
      </c>
      <c r="E72" s="106" t="s">
        <v>324</v>
      </c>
      <c r="F72" s="58" t="s">
        <v>118</v>
      </c>
      <c r="G72" s="107" t="s">
        <v>223</v>
      </c>
      <c r="H72" s="108">
        <v>44416</v>
      </c>
      <c r="I72" s="108">
        <v>44600</v>
      </c>
      <c r="J72" s="109">
        <v>65000</v>
      </c>
      <c r="K72" s="110">
        <v>0</v>
      </c>
      <c r="L72" s="109">
        <v>65000</v>
      </c>
      <c r="M72" s="109">
        <v>1865.5</v>
      </c>
      <c r="N72" s="109">
        <v>0</v>
      </c>
      <c r="O72" s="109">
        <v>1976</v>
      </c>
      <c r="P72" s="109">
        <v>125</v>
      </c>
      <c r="Q72" s="109">
        <f t="shared" ref="Q72:Q77" si="2">SUM(M72:P72)</f>
        <v>3966.5</v>
      </c>
      <c r="R72" s="113">
        <f t="shared" ref="R72:R77" si="3">(L72-Q72)</f>
        <v>61033.5</v>
      </c>
    </row>
    <row r="73" spans="1:21" s="17" customFormat="1" ht="38.25" customHeight="1" x14ac:dyDescent="0.2">
      <c r="B73" s="120">
        <v>57</v>
      </c>
      <c r="C73" s="106" t="s">
        <v>359</v>
      </c>
      <c r="D73" s="4" t="s">
        <v>193</v>
      </c>
      <c r="E73" s="106" t="s">
        <v>321</v>
      </c>
      <c r="F73" s="36" t="s">
        <v>118</v>
      </c>
      <c r="G73" s="107" t="s">
        <v>223</v>
      </c>
      <c r="H73" s="108">
        <v>44652</v>
      </c>
      <c r="I73" s="108">
        <v>44835</v>
      </c>
      <c r="J73" s="109">
        <v>50000</v>
      </c>
      <c r="K73" s="110">
        <v>0</v>
      </c>
      <c r="L73" s="109">
        <v>50000</v>
      </c>
      <c r="M73" s="109">
        <v>1435</v>
      </c>
      <c r="N73" s="109">
        <v>1854</v>
      </c>
      <c r="O73" s="109">
        <v>1520</v>
      </c>
      <c r="P73" s="109">
        <v>25</v>
      </c>
      <c r="Q73" s="109">
        <f t="shared" si="2"/>
        <v>4834</v>
      </c>
      <c r="R73" s="113">
        <f t="shared" si="3"/>
        <v>45166</v>
      </c>
    </row>
    <row r="74" spans="1:21" s="17" customFormat="1" ht="38.25" customHeight="1" x14ac:dyDescent="0.2">
      <c r="B74" s="120">
        <v>58</v>
      </c>
      <c r="C74" s="106" t="s">
        <v>360</v>
      </c>
      <c r="D74" s="4" t="s">
        <v>193</v>
      </c>
      <c r="E74" s="106" t="s">
        <v>321</v>
      </c>
      <c r="F74" s="36" t="s">
        <v>118</v>
      </c>
      <c r="G74" s="107" t="s">
        <v>222</v>
      </c>
      <c r="H74" s="108">
        <v>44652</v>
      </c>
      <c r="I74" s="108">
        <v>44835</v>
      </c>
      <c r="J74" s="109">
        <v>50000</v>
      </c>
      <c r="K74" s="110">
        <v>0</v>
      </c>
      <c r="L74" s="109">
        <v>50000</v>
      </c>
      <c r="M74" s="109">
        <v>1435</v>
      </c>
      <c r="N74" s="109">
        <v>1854</v>
      </c>
      <c r="O74" s="109">
        <v>1520</v>
      </c>
      <c r="P74" s="109">
        <v>125</v>
      </c>
      <c r="Q74" s="109">
        <f t="shared" si="2"/>
        <v>4934</v>
      </c>
      <c r="R74" s="113">
        <f t="shared" si="3"/>
        <v>45066</v>
      </c>
    </row>
    <row r="75" spans="1:21" s="17" customFormat="1" ht="38.25" customHeight="1" x14ac:dyDescent="0.2">
      <c r="B75" s="120">
        <v>59</v>
      </c>
      <c r="C75" s="106" t="s">
        <v>361</v>
      </c>
      <c r="D75" s="4" t="s">
        <v>193</v>
      </c>
      <c r="E75" s="106" t="s">
        <v>321</v>
      </c>
      <c r="F75" s="36" t="s">
        <v>118</v>
      </c>
      <c r="G75" s="107" t="s">
        <v>223</v>
      </c>
      <c r="H75" s="108">
        <v>44652</v>
      </c>
      <c r="I75" s="108">
        <v>44835</v>
      </c>
      <c r="J75" s="109">
        <v>50000</v>
      </c>
      <c r="K75" s="110">
        <v>0</v>
      </c>
      <c r="L75" s="109">
        <v>50000</v>
      </c>
      <c r="M75" s="109">
        <v>1435</v>
      </c>
      <c r="N75" s="109">
        <v>1854</v>
      </c>
      <c r="O75" s="109">
        <v>1520</v>
      </c>
      <c r="P75" s="109">
        <v>125</v>
      </c>
      <c r="Q75" s="109">
        <f t="shared" si="2"/>
        <v>4934</v>
      </c>
      <c r="R75" s="113">
        <f t="shared" si="3"/>
        <v>45066</v>
      </c>
    </row>
    <row r="76" spans="1:21" s="17" customFormat="1" ht="38.25" customHeight="1" thickBot="1" x14ac:dyDescent="0.25">
      <c r="B76" s="120">
        <v>60</v>
      </c>
      <c r="C76" s="106" t="s">
        <v>362</v>
      </c>
      <c r="D76" s="4" t="s">
        <v>193</v>
      </c>
      <c r="E76" s="106" t="s">
        <v>321</v>
      </c>
      <c r="F76" s="36" t="s">
        <v>118</v>
      </c>
      <c r="G76" s="107" t="s">
        <v>223</v>
      </c>
      <c r="H76" s="108">
        <v>44652</v>
      </c>
      <c r="I76" s="108">
        <v>44835</v>
      </c>
      <c r="J76" s="109">
        <v>50000</v>
      </c>
      <c r="K76" s="110">
        <v>0</v>
      </c>
      <c r="L76" s="109">
        <v>50000</v>
      </c>
      <c r="M76" s="109">
        <v>1435</v>
      </c>
      <c r="N76" s="109">
        <v>1854</v>
      </c>
      <c r="O76" s="109">
        <v>1520</v>
      </c>
      <c r="P76" s="109">
        <v>25</v>
      </c>
      <c r="Q76" s="109">
        <f t="shared" si="2"/>
        <v>4834</v>
      </c>
      <c r="R76" s="113">
        <f t="shared" si="3"/>
        <v>45166</v>
      </c>
    </row>
    <row r="77" spans="1:21" s="17" customFormat="1" ht="38.25" customHeight="1" x14ac:dyDescent="0.2">
      <c r="B77" s="120">
        <v>61</v>
      </c>
      <c r="C77" s="122" t="s">
        <v>196</v>
      </c>
      <c r="D77" s="122" t="s">
        <v>289</v>
      </c>
      <c r="E77" s="122" t="s">
        <v>336</v>
      </c>
      <c r="F77" s="122" t="s">
        <v>118</v>
      </c>
      <c r="G77" s="123" t="s">
        <v>223</v>
      </c>
      <c r="H77" s="98">
        <v>44564</v>
      </c>
      <c r="I77" s="100">
        <v>44569</v>
      </c>
      <c r="J77" s="68">
        <v>100000</v>
      </c>
      <c r="K77" s="68">
        <v>0</v>
      </c>
      <c r="L77" s="68">
        <v>100000</v>
      </c>
      <c r="M77" s="68">
        <v>2870</v>
      </c>
      <c r="N77" s="68">
        <v>12105.37</v>
      </c>
      <c r="O77" s="68">
        <v>3040</v>
      </c>
      <c r="P77" s="68">
        <v>25</v>
      </c>
      <c r="Q77" s="68">
        <f t="shared" si="2"/>
        <v>18040.370000000003</v>
      </c>
      <c r="R77" s="111">
        <f t="shared" si="3"/>
        <v>81959.63</v>
      </c>
    </row>
    <row r="78" spans="1:21" ht="25.5" customHeight="1" thickBot="1" x14ac:dyDescent="0.25">
      <c r="B78" s="262" t="s">
        <v>65</v>
      </c>
      <c r="C78" s="263"/>
      <c r="D78" s="263"/>
      <c r="E78" s="263"/>
      <c r="F78" s="263"/>
      <c r="G78" s="263"/>
      <c r="H78" s="263"/>
      <c r="I78" s="264"/>
      <c r="J78" s="144">
        <f t="shared" ref="J78:R78" si="4">SUM(J17:J77)</f>
        <v>4624000</v>
      </c>
      <c r="K78" s="144">
        <f t="shared" si="4"/>
        <v>0</v>
      </c>
      <c r="L78" s="144">
        <f t="shared" si="4"/>
        <v>4624000</v>
      </c>
      <c r="M78" s="144">
        <f t="shared" si="4"/>
        <v>132708.79999999999</v>
      </c>
      <c r="N78" s="144">
        <f t="shared" si="4"/>
        <v>415335.79000000004</v>
      </c>
      <c r="O78" s="144">
        <f t="shared" si="4"/>
        <v>140569.60000000001</v>
      </c>
      <c r="P78" s="144">
        <f t="shared" si="4"/>
        <v>40512.199999999997</v>
      </c>
      <c r="Q78" s="144">
        <f t="shared" si="4"/>
        <v>729126.38999999966</v>
      </c>
      <c r="R78" s="145">
        <f t="shared" si="4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55" t="s">
        <v>272</v>
      </c>
      <c r="H81" s="255"/>
      <c r="I81" s="255"/>
      <c r="J81" s="255"/>
      <c r="K81" s="28"/>
      <c r="L81" s="29"/>
      <c r="M81" s="28"/>
      <c r="N81" s="255" t="s">
        <v>272</v>
      </c>
      <c r="O81" s="255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55"/>
      <c r="P82" s="255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56" t="s">
        <v>274</v>
      </c>
      <c r="G84" s="256"/>
      <c r="H84" s="256"/>
      <c r="I84" s="256"/>
      <c r="J84" s="256"/>
      <c r="K84" s="256"/>
      <c r="L84" s="28"/>
      <c r="M84" s="256" t="s">
        <v>273</v>
      </c>
      <c r="N84" s="256"/>
      <c r="O84" s="256"/>
      <c r="P84" s="256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55"/>
      <c r="P87" s="255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1"/>
    </row>
    <row r="12" spans="1:16" x14ac:dyDescent="0.2">
      <c r="B12" s="258" t="s">
        <v>351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</row>
    <row r="13" spans="1:16" ht="9" customHeight="1" x14ac:dyDescent="0.2">
      <c r="B13" s="23"/>
      <c r="C13" s="35"/>
      <c r="D13" s="35"/>
      <c r="E13" s="35"/>
      <c r="F13" s="35"/>
      <c r="G13" s="35"/>
      <c r="H13" s="35"/>
      <c r="J13" s="35"/>
      <c r="L13" s="35"/>
      <c r="M13" s="35"/>
    </row>
    <row r="14" spans="1:16" ht="13.15" customHeight="1" x14ac:dyDescent="0.2">
      <c r="A14" s="24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</row>
    <row r="15" spans="1:16" x14ac:dyDescent="0.2">
      <c r="A15" s="24"/>
      <c r="B15" s="25"/>
      <c r="C15" s="25"/>
      <c r="D15" s="25"/>
      <c r="E15" s="25"/>
      <c r="F15" s="101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>H19*0.0287</f>
        <v>4305</v>
      </c>
      <c r="L19" s="3">
        <v>23866.62</v>
      </c>
      <c r="M19" s="3">
        <v>4560</v>
      </c>
      <c r="N19" s="18">
        <v>1541</v>
      </c>
      <c r="O19" s="3">
        <f>K19+L19+M19+N19</f>
        <v>34272.619999999995</v>
      </c>
      <c r="P19" s="2">
        <f>H19-O19</f>
        <v>115727.38</v>
      </c>
    </row>
    <row r="20" spans="2:16" ht="25.5" customHeight="1" thickBot="1" x14ac:dyDescent="0.25">
      <c r="B20" s="267" t="s">
        <v>65</v>
      </c>
      <c r="C20" s="268"/>
      <c r="D20" s="268"/>
      <c r="E20" s="268"/>
      <c r="F20" s="268"/>
      <c r="G20" s="268"/>
      <c r="H20" s="12">
        <f t="shared" ref="H20:P20" si="0">SUM(H19:H19)</f>
        <v>150000</v>
      </c>
      <c r="I20" s="12">
        <f t="shared" si="0"/>
        <v>0</v>
      </c>
      <c r="J20" s="12">
        <f t="shared" si="0"/>
        <v>150000</v>
      </c>
      <c r="K20" s="12">
        <f t="shared" si="0"/>
        <v>4305</v>
      </c>
      <c r="L20" s="12">
        <f t="shared" si="0"/>
        <v>23866.62</v>
      </c>
      <c r="M20" s="12">
        <f t="shared" si="0"/>
        <v>4560</v>
      </c>
      <c r="N20" s="12">
        <f t="shared" si="0"/>
        <v>1541</v>
      </c>
      <c r="O20" s="12">
        <f t="shared" si="0"/>
        <v>34272.619999999995</v>
      </c>
      <c r="P20" s="12">
        <f t="shared" si="0"/>
        <v>115727.38</v>
      </c>
    </row>
    <row r="22" spans="2:16" ht="14.25" x14ac:dyDescent="0.2">
      <c r="D22" s="27"/>
      <c r="H22" s="27"/>
      <c r="M22" s="255"/>
      <c r="N22" s="255"/>
    </row>
    <row r="24" spans="2:16" ht="14.25" x14ac:dyDescent="0.2">
      <c r="D24" s="63" t="s">
        <v>270</v>
      </c>
      <c r="E24" s="28"/>
      <c r="F24" s="27"/>
      <c r="G24" s="28"/>
      <c r="H24" s="255" t="s">
        <v>272</v>
      </c>
      <c r="I24" s="255"/>
      <c r="J24" s="28"/>
      <c r="K24" s="28"/>
      <c r="L24" s="255" t="s">
        <v>272</v>
      </c>
      <c r="M24" s="255"/>
      <c r="N24" s="255"/>
    </row>
    <row r="25" spans="2:16" ht="14.25" x14ac:dyDescent="0.2">
      <c r="D25" s="64"/>
      <c r="E25" s="28"/>
      <c r="F25" s="27"/>
      <c r="G25" s="28"/>
      <c r="H25" s="64"/>
      <c r="I25" s="64"/>
      <c r="J25" s="28"/>
      <c r="K25" s="28"/>
      <c r="L25" s="28"/>
      <c r="M25" s="64"/>
      <c r="N25" s="64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4"/>
      <c r="M26" s="74"/>
      <c r="N26" s="74"/>
    </row>
    <row r="27" spans="2:16" ht="14.25" x14ac:dyDescent="0.2">
      <c r="D27" s="63" t="s">
        <v>271</v>
      </c>
      <c r="E27" s="28"/>
      <c r="F27" s="27"/>
      <c r="G27" s="28"/>
      <c r="H27" s="255" t="s">
        <v>274</v>
      </c>
      <c r="I27" s="255"/>
      <c r="J27" s="28"/>
      <c r="K27" s="28"/>
      <c r="L27" s="265" t="s">
        <v>273</v>
      </c>
      <c r="M27" s="265"/>
      <c r="N27" s="265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6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6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6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6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6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1"/>
      <c r="D6" s="17"/>
      <c r="E6" s="17"/>
      <c r="F6" s="17"/>
      <c r="G6" s="76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6"/>
      <c r="G7" s="76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6"/>
      <c r="G8" s="76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6"/>
      <c r="G9" s="76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59" t="s">
        <v>56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</row>
    <row r="12" spans="1:16" ht="15" x14ac:dyDescent="0.25">
      <c r="A12" s="17"/>
      <c r="B12" s="260" t="s">
        <v>352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</row>
    <row r="13" spans="1:16" x14ac:dyDescent="0.2">
      <c r="A13" s="24"/>
      <c r="B13" s="270" t="s">
        <v>269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</row>
    <row r="14" spans="1:16" ht="13.5" thickBot="1" x14ac:dyDescent="0.25">
      <c r="A14" s="17"/>
      <c r="B14" s="22"/>
      <c r="C14" s="35"/>
      <c r="D14" s="35"/>
      <c r="E14" s="17"/>
      <c r="F14" s="39"/>
      <c r="G14" s="39"/>
      <c r="H14" s="35"/>
      <c r="I14" s="35"/>
      <c r="J14" s="35"/>
      <c r="K14" s="17"/>
      <c r="L14" s="35"/>
      <c r="M14" s="17"/>
      <c r="N14" s="35"/>
      <c r="O14" s="35"/>
      <c r="P14" s="17"/>
    </row>
    <row r="15" spans="1:16" ht="26.25" thickBot="1" x14ac:dyDescent="0.25">
      <c r="A15" s="17"/>
      <c r="B15" s="70" t="s">
        <v>50</v>
      </c>
      <c r="C15" s="65" t="s">
        <v>44</v>
      </c>
      <c r="D15" s="65" t="s">
        <v>165</v>
      </c>
      <c r="E15" s="65" t="s">
        <v>45</v>
      </c>
      <c r="F15" s="65" t="s">
        <v>46</v>
      </c>
      <c r="G15" s="65" t="s">
        <v>221</v>
      </c>
      <c r="H15" s="66" t="s">
        <v>79</v>
      </c>
      <c r="I15" s="66" t="s">
        <v>0</v>
      </c>
      <c r="J15" s="66" t="s">
        <v>1</v>
      </c>
      <c r="K15" s="66" t="s">
        <v>2</v>
      </c>
      <c r="L15" s="66" t="s">
        <v>3</v>
      </c>
      <c r="M15" s="66" t="s">
        <v>4</v>
      </c>
      <c r="N15" s="66" t="s">
        <v>5</v>
      </c>
      <c r="O15" s="66" t="s">
        <v>6</v>
      </c>
      <c r="P15" s="67" t="s">
        <v>64</v>
      </c>
    </row>
    <row r="16" spans="1:16" ht="24" customHeight="1" x14ac:dyDescent="0.2">
      <c r="B16" s="78">
        <v>1</v>
      </c>
      <c r="C16" s="79" t="s">
        <v>54</v>
      </c>
      <c r="D16" s="79" t="s">
        <v>177</v>
      </c>
      <c r="E16" s="79" t="s">
        <v>8</v>
      </c>
      <c r="F16" s="79" t="s">
        <v>49</v>
      </c>
      <c r="G16" s="80" t="s">
        <v>222</v>
      </c>
      <c r="H16" s="81">
        <v>5000</v>
      </c>
      <c r="I16" s="82">
        <v>0</v>
      </c>
      <c r="J16" s="81">
        <v>5000</v>
      </c>
      <c r="K16" s="81">
        <v>143.5</v>
      </c>
      <c r="L16" s="81">
        <v>705.67</v>
      </c>
      <c r="M16" s="81">
        <v>152</v>
      </c>
      <c r="N16" s="81">
        <v>0</v>
      </c>
      <c r="O16" s="81">
        <f>SUM(K16:N16)</f>
        <v>1001.17</v>
      </c>
      <c r="P16" s="83">
        <f>(J16-O16)</f>
        <v>3998.83</v>
      </c>
    </row>
    <row r="17" spans="1:16" ht="24" x14ac:dyDescent="0.2">
      <c r="B17" s="84">
        <v>2</v>
      </c>
      <c r="C17" s="85" t="s">
        <v>9</v>
      </c>
      <c r="D17" s="85" t="s">
        <v>177</v>
      </c>
      <c r="E17" s="85" t="s">
        <v>8</v>
      </c>
      <c r="F17" s="85" t="s">
        <v>48</v>
      </c>
      <c r="G17" s="86" t="s">
        <v>222</v>
      </c>
      <c r="H17" s="87">
        <v>5000</v>
      </c>
      <c r="I17" s="89">
        <v>0</v>
      </c>
      <c r="J17" s="87">
        <v>5000</v>
      </c>
      <c r="K17" s="87">
        <v>143.5</v>
      </c>
      <c r="L17" s="87">
        <v>0</v>
      </c>
      <c r="M17" s="87">
        <v>152</v>
      </c>
      <c r="N17" s="87">
        <v>0</v>
      </c>
      <c r="O17" s="87">
        <f t="shared" ref="O17:O27" si="0">SUM(K17:N17)</f>
        <v>295.5</v>
      </c>
      <c r="P17" s="88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7">
        <v>0</v>
      </c>
      <c r="M18" s="87">
        <v>304</v>
      </c>
      <c r="N18" s="87">
        <v>0</v>
      </c>
      <c r="O18" s="87">
        <f t="shared" si="0"/>
        <v>591</v>
      </c>
      <c r="P18" s="88">
        <f t="shared" si="1"/>
        <v>9409</v>
      </c>
    </row>
    <row r="19" spans="1:16" s="17" customFormat="1" ht="24" customHeight="1" x14ac:dyDescent="0.2">
      <c r="B19" s="84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7">
        <v>8148.24</v>
      </c>
      <c r="M19" s="87">
        <v>1064</v>
      </c>
      <c r="N19" s="87">
        <v>0</v>
      </c>
      <c r="O19" s="87">
        <f t="shared" si="0"/>
        <v>10216.74</v>
      </c>
      <c r="P19" s="88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7">
        <v>7056.75</v>
      </c>
      <c r="M20" s="87">
        <v>912</v>
      </c>
      <c r="N20" s="87">
        <v>0</v>
      </c>
      <c r="O20" s="87">
        <f t="shared" si="0"/>
        <v>8829.75</v>
      </c>
      <c r="P20" s="88">
        <f t="shared" si="1"/>
        <v>21170.25</v>
      </c>
    </row>
    <row r="21" spans="1:16" s="17" customFormat="1" ht="24" x14ac:dyDescent="0.2">
      <c r="B21" s="84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7">
        <v>0</v>
      </c>
      <c r="M21" s="87">
        <v>304</v>
      </c>
      <c r="N21" s="87">
        <v>0</v>
      </c>
      <c r="O21" s="87">
        <f t="shared" si="0"/>
        <v>591</v>
      </c>
      <c r="P21" s="88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7">
        <v>10116.36</v>
      </c>
      <c r="M22" s="87">
        <v>1520</v>
      </c>
      <c r="N22" s="87">
        <v>0</v>
      </c>
      <c r="O22" s="87">
        <f t="shared" si="0"/>
        <v>13071.36</v>
      </c>
      <c r="P22" s="88">
        <f t="shared" si="1"/>
        <v>36928.639999999999</v>
      </c>
    </row>
    <row r="23" spans="1:16" s="17" customFormat="1" ht="24" x14ac:dyDescent="0.2">
      <c r="A23" s="20"/>
      <c r="B23" s="84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7">
        <v>0</v>
      </c>
      <c r="M23" s="87">
        <v>304</v>
      </c>
      <c r="N23" s="87">
        <v>0</v>
      </c>
      <c r="O23" s="87">
        <f t="shared" si="0"/>
        <v>591</v>
      </c>
      <c r="P23" s="88">
        <f t="shared" si="1"/>
        <v>9409</v>
      </c>
    </row>
    <row r="24" spans="1:16" ht="24" x14ac:dyDescent="0.2">
      <c r="B24" s="19">
        <v>9</v>
      </c>
      <c r="C24" s="85" t="s">
        <v>108</v>
      </c>
      <c r="D24" s="85" t="s">
        <v>173</v>
      </c>
      <c r="E24" s="85" t="s">
        <v>187</v>
      </c>
      <c r="F24" s="85" t="s">
        <v>48</v>
      </c>
      <c r="G24" s="86" t="s">
        <v>222</v>
      </c>
      <c r="H24" s="87">
        <v>105000</v>
      </c>
      <c r="I24" s="89">
        <v>0</v>
      </c>
      <c r="J24" s="87">
        <v>105000</v>
      </c>
      <c r="K24" s="87">
        <v>3013.5</v>
      </c>
      <c r="L24" s="87">
        <v>22448.27</v>
      </c>
      <c r="M24" s="87">
        <v>3192</v>
      </c>
      <c r="N24" s="87">
        <v>0</v>
      </c>
      <c r="O24" s="87">
        <f t="shared" si="0"/>
        <v>28653.77</v>
      </c>
      <c r="P24" s="88">
        <f t="shared" si="1"/>
        <v>76346.23</v>
      </c>
    </row>
    <row r="25" spans="1:16" ht="24" customHeight="1" x14ac:dyDescent="0.2">
      <c r="B25" s="84">
        <v>10</v>
      </c>
      <c r="C25" s="85" t="s">
        <v>77</v>
      </c>
      <c r="D25" s="85" t="s">
        <v>193</v>
      </c>
      <c r="E25" s="85" t="s">
        <v>335</v>
      </c>
      <c r="F25" s="85" t="s">
        <v>48</v>
      </c>
      <c r="G25" s="86" t="s">
        <v>222</v>
      </c>
      <c r="H25" s="87">
        <v>40000</v>
      </c>
      <c r="I25" s="87">
        <v>0</v>
      </c>
      <c r="J25" s="87">
        <v>40000</v>
      </c>
      <c r="K25" s="87">
        <v>1148</v>
      </c>
      <c r="L25" s="87">
        <v>7899.12</v>
      </c>
      <c r="M25" s="87">
        <v>1216</v>
      </c>
      <c r="N25" s="87">
        <v>0</v>
      </c>
      <c r="O25" s="87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B26" s="19">
        <v>11</v>
      </c>
      <c r="C26" s="85" t="s">
        <v>38</v>
      </c>
      <c r="D26" s="85" t="s">
        <v>174</v>
      </c>
      <c r="E26" s="85" t="s">
        <v>256</v>
      </c>
      <c r="F26" s="85" t="s">
        <v>49</v>
      </c>
      <c r="G26" s="86" t="s">
        <v>222</v>
      </c>
      <c r="H26" s="87">
        <v>40000</v>
      </c>
      <c r="I26" s="89">
        <v>0</v>
      </c>
      <c r="J26" s="87">
        <v>40000</v>
      </c>
      <c r="K26" s="87">
        <v>1148</v>
      </c>
      <c r="L26" s="87">
        <v>9409</v>
      </c>
      <c r="M26" s="87">
        <v>1216</v>
      </c>
      <c r="N26" s="87">
        <v>0</v>
      </c>
      <c r="O26" s="87">
        <f t="shared" si="0"/>
        <v>11773</v>
      </c>
      <c r="P26" s="88">
        <f t="shared" si="1"/>
        <v>28227</v>
      </c>
    </row>
    <row r="27" spans="1:16" ht="24.75" thickBot="1" x14ac:dyDescent="0.25">
      <c r="B27" s="90">
        <v>12</v>
      </c>
      <c r="C27" s="91" t="s">
        <v>189</v>
      </c>
      <c r="D27" s="91" t="s">
        <v>174</v>
      </c>
      <c r="E27" s="91" t="s">
        <v>250</v>
      </c>
      <c r="F27" s="91" t="s">
        <v>49</v>
      </c>
      <c r="G27" s="92" t="s">
        <v>222</v>
      </c>
      <c r="H27" s="93">
        <v>15000</v>
      </c>
      <c r="I27" s="94">
        <v>0</v>
      </c>
      <c r="J27" s="93">
        <v>15000</v>
      </c>
      <c r="K27" s="93">
        <v>430.5</v>
      </c>
      <c r="L27" s="93">
        <v>412.98</v>
      </c>
      <c r="M27" s="93">
        <v>456</v>
      </c>
      <c r="N27" s="93">
        <v>0</v>
      </c>
      <c r="O27" s="93">
        <f t="shared" si="0"/>
        <v>1299.48</v>
      </c>
      <c r="P27" s="95">
        <f t="shared" si="1"/>
        <v>13700.52</v>
      </c>
    </row>
    <row r="28" spans="1:16" ht="13.5" thickBot="1" x14ac:dyDescent="0.25">
      <c r="A28" s="17"/>
      <c r="B28" s="271" t="s">
        <v>65</v>
      </c>
      <c r="C28" s="272"/>
      <c r="D28" s="272"/>
      <c r="E28" s="272"/>
      <c r="F28" s="272"/>
      <c r="G28" s="273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66196.39</v>
      </c>
      <c r="M28" s="72">
        <f t="shared" si="2"/>
        <v>10792</v>
      </c>
      <c r="N28" s="72">
        <f t="shared" si="2"/>
        <v>0</v>
      </c>
      <c r="O28" s="72">
        <f t="shared" si="2"/>
        <v>87176.89</v>
      </c>
      <c r="P28" s="73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6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6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5" t="s">
        <v>270</v>
      </c>
      <c r="E31" s="17"/>
      <c r="F31" s="255" t="s">
        <v>272</v>
      </c>
      <c r="G31" s="255"/>
      <c r="H31" s="17"/>
      <c r="I31" s="17"/>
      <c r="J31" s="17"/>
      <c r="K31" s="17"/>
      <c r="L31" s="255" t="s">
        <v>272</v>
      </c>
      <c r="M31" s="255"/>
      <c r="N31" s="255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5"/>
      <c r="G32" s="76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7"/>
      <c r="G33" s="32"/>
      <c r="H33" s="29"/>
      <c r="I33" s="17"/>
      <c r="J33" s="17"/>
      <c r="K33" s="28"/>
      <c r="L33" s="269"/>
      <c r="M33" s="269"/>
      <c r="N33" s="269"/>
      <c r="O33" s="28"/>
      <c r="P33" s="28"/>
    </row>
    <row r="34" spans="1:16" ht="14.25" x14ac:dyDescent="0.2">
      <c r="A34" s="17"/>
      <c r="B34" s="17"/>
      <c r="C34" s="17"/>
      <c r="D34" s="75" t="s">
        <v>271</v>
      </c>
      <c r="E34" s="28"/>
      <c r="F34" s="256" t="s">
        <v>274</v>
      </c>
      <c r="G34" s="256"/>
      <c r="H34" s="29"/>
      <c r="I34" s="17"/>
      <c r="J34" s="17"/>
      <c r="K34" s="28"/>
      <c r="L34" s="255" t="s">
        <v>273</v>
      </c>
      <c r="M34" s="255"/>
      <c r="N34" s="255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5"/>
      <c r="G35" s="76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5"/>
      <c r="G36" s="76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0" t="s">
        <v>148</v>
      </c>
      <c r="B1" s="41" t="s">
        <v>44</v>
      </c>
      <c r="C1" s="41" t="s">
        <v>165</v>
      </c>
      <c r="D1" s="41" t="s">
        <v>45</v>
      </c>
      <c r="E1" s="41" t="s">
        <v>46</v>
      </c>
      <c r="F1" s="41" t="s">
        <v>221</v>
      </c>
      <c r="G1" s="41" t="s">
        <v>328</v>
      </c>
      <c r="H1" s="42" t="s">
        <v>139</v>
      </c>
      <c r="I1" s="42" t="s">
        <v>0</v>
      </c>
      <c r="J1" s="42" t="s">
        <v>1</v>
      </c>
      <c r="K1" s="42" t="s">
        <v>2</v>
      </c>
      <c r="L1" s="42" t="s">
        <v>3</v>
      </c>
      <c r="M1" s="42" t="s">
        <v>4</v>
      </c>
      <c r="N1" s="42" t="s">
        <v>5</v>
      </c>
      <c r="O1" s="42" t="s">
        <v>6</v>
      </c>
      <c r="P1" s="43" t="s">
        <v>138</v>
      </c>
    </row>
    <row r="2" spans="1:16" ht="24" x14ac:dyDescent="0.2">
      <c r="A2" s="44">
        <v>1</v>
      </c>
      <c r="B2" s="45" t="s">
        <v>110</v>
      </c>
      <c r="C2" s="45" t="s">
        <v>53</v>
      </c>
      <c r="D2" s="45" t="s">
        <v>185</v>
      </c>
      <c r="E2" s="45" t="s">
        <v>59</v>
      </c>
      <c r="F2" s="46" t="s">
        <v>222</v>
      </c>
      <c r="G2" s="45" t="s">
        <v>329</v>
      </c>
      <c r="H2" s="47">
        <v>150000</v>
      </c>
      <c r="I2" s="48">
        <v>0</v>
      </c>
      <c r="J2" s="47">
        <v>150000</v>
      </c>
      <c r="K2" s="47">
        <f t="shared" ref="K2:K65" si="0">H2*0.0287</f>
        <v>4305</v>
      </c>
      <c r="L2" s="47">
        <v>23529.09</v>
      </c>
      <c r="M2" s="47">
        <v>4560</v>
      </c>
      <c r="N2" s="47">
        <v>1375.12</v>
      </c>
      <c r="O2" s="47">
        <f t="shared" ref="O2:O65" si="1">K2+L2+M2+N2</f>
        <v>33769.21</v>
      </c>
      <c r="P2" s="49">
        <f t="shared" ref="P2:P33" si="2">J2-O2</f>
        <v>116230.79000000001</v>
      </c>
    </row>
    <row r="3" spans="1:16" ht="24" x14ac:dyDescent="0.2">
      <c r="A3" s="50">
        <v>2</v>
      </c>
      <c r="B3" s="36" t="s">
        <v>112</v>
      </c>
      <c r="C3" s="36" t="s">
        <v>53</v>
      </c>
      <c r="D3" s="36" t="s">
        <v>263</v>
      </c>
      <c r="E3" s="36" t="s">
        <v>59</v>
      </c>
      <c r="F3" s="37" t="s">
        <v>222</v>
      </c>
      <c r="G3" s="36" t="s">
        <v>329</v>
      </c>
      <c r="H3" s="51">
        <v>75000</v>
      </c>
      <c r="I3" s="52">
        <v>0</v>
      </c>
      <c r="J3" s="51">
        <v>75000</v>
      </c>
      <c r="K3" s="51">
        <f t="shared" si="0"/>
        <v>2152.5</v>
      </c>
      <c r="L3" s="51">
        <v>6309.38</v>
      </c>
      <c r="M3" s="51">
        <f>H3*0.0304</f>
        <v>2280</v>
      </c>
      <c r="N3" s="51">
        <v>25</v>
      </c>
      <c r="O3" s="51">
        <f t="shared" si="1"/>
        <v>10766.880000000001</v>
      </c>
      <c r="P3" s="53">
        <f t="shared" si="2"/>
        <v>64233.119999999995</v>
      </c>
    </row>
    <row r="4" spans="1:16" ht="24" x14ac:dyDescent="0.2">
      <c r="A4" s="50">
        <v>3</v>
      </c>
      <c r="B4" s="36" t="s">
        <v>113</v>
      </c>
      <c r="C4" s="36" t="s">
        <v>53</v>
      </c>
      <c r="D4" s="36" t="s">
        <v>263</v>
      </c>
      <c r="E4" s="36" t="s">
        <v>59</v>
      </c>
      <c r="F4" s="37" t="s">
        <v>222</v>
      </c>
      <c r="G4" s="36" t="s">
        <v>329</v>
      </c>
      <c r="H4" s="51">
        <v>75000</v>
      </c>
      <c r="I4" s="52">
        <v>0</v>
      </c>
      <c r="J4" s="51">
        <v>75000</v>
      </c>
      <c r="K4" s="51">
        <f t="shared" si="0"/>
        <v>2152.5</v>
      </c>
      <c r="L4" s="51">
        <v>6309.38</v>
      </c>
      <c r="M4" s="51">
        <f>H4*0.0304</f>
        <v>2280</v>
      </c>
      <c r="N4" s="51">
        <v>25</v>
      </c>
      <c r="O4" s="51">
        <f t="shared" si="1"/>
        <v>10766.880000000001</v>
      </c>
      <c r="P4" s="53">
        <f t="shared" si="2"/>
        <v>64233.119999999995</v>
      </c>
    </row>
    <row r="5" spans="1:16" ht="24" x14ac:dyDescent="0.2">
      <c r="A5" s="50">
        <v>4</v>
      </c>
      <c r="B5" s="36" t="s">
        <v>178</v>
      </c>
      <c r="C5" s="36" t="s">
        <v>53</v>
      </c>
      <c r="D5" s="36" t="s">
        <v>198</v>
      </c>
      <c r="E5" s="36" t="s">
        <v>59</v>
      </c>
      <c r="F5" s="37" t="s">
        <v>223</v>
      </c>
      <c r="G5" s="36" t="s">
        <v>329</v>
      </c>
      <c r="H5" s="51">
        <v>165000</v>
      </c>
      <c r="I5" s="52">
        <v>0</v>
      </c>
      <c r="J5" s="51">
        <v>165000</v>
      </c>
      <c r="K5" s="51">
        <f t="shared" si="0"/>
        <v>4735.5</v>
      </c>
      <c r="L5" s="51">
        <v>27413.5</v>
      </c>
      <c r="M5" s="51">
        <v>4943.8</v>
      </c>
      <c r="N5" s="52">
        <v>25</v>
      </c>
      <c r="O5" s="51">
        <f t="shared" si="1"/>
        <v>37117.800000000003</v>
      </c>
      <c r="P5" s="53">
        <f t="shared" si="2"/>
        <v>127882.2</v>
      </c>
    </row>
    <row r="6" spans="1:16" ht="24" x14ac:dyDescent="0.2">
      <c r="A6" s="50">
        <v>5</v>
      </c>
      <c r="B6" s="36" t="s">
        <v>40</v>
      </c>
      <c r="C6" s="36" t="s">
        <v>53</v>
      </c>
      <c r="D6" s="36" t="s">
        <v>84</v>
      </c>
      <c r="E6" s="36" t="s">
        <v>48</v>
      </c>
      <c r="F6" s="37" t="s">
        <v>222</v>
      </c>
      <c r="G6" s="36" t="s">
        <v>329</v>
      </c>
      <c r="H6" s="51">
        <v>110000</v>
      </c>
      <c r="I6" s="52">
        <v>0</v>
      </c>
      <c r="J6" s="51">
        <v>110000</v>
      </c>
      <c r="K6" s="51">
        <f t="shared" si="0"/>
        <v>3157</v>
      </c>
      <c r="L6" s="51">
        <v>13782.56</v>
      </c>
      <c r="M6" s="51">
        <f>H6*0.0304</f>
        <v>3344</v>
      </c>
      <c r="N6" s="51">
        <v>2825.24</v>
      </c>
      <c r="O6" s="51">
        <f t="shared" si="1"/>
        <v>23108.799999999996</v>
      </c>
      <c r="P6" s="53">
        <f t="shared" si="2"/>
        <v>86891.200000000012</v>
      </c>
    </row>
    <row r="7" spans="1:16" ht="24" x14ac:dyDescent="0.2">
      <c r="A7" s="50">
        <v>6</v>
      </c>
      <c r="B7" s="36" t="s">
        <v>91</v>
      </c>
      <c r="C7" s="36" t="s">
        <v>53</v>
      </c>
      <c r="D7" s="36" t="s">
        <v>264</v>
      </c>
      <c r="E7" s="36" t="s">
        <v>49</v>
      </c>
      <c r="F7" s="37" t="s">
        <v>222</v>
      </c>
      <c r="G7" s="36" t="s">
        <v>329</v>
      </c>
      <c r="H7" s="51">
        <v>26000</v>
      </c>
      <c r="I7" s="52">
        <v>0</v>
      </c>
      <c r="J7" s="51">
        <v>26000</v>
      </c>
      <c r="K7" s="51">
        <f t="shared" si="0"/>
        <v>746.2</v>
      </c>
      <c r="L7" s="51">
        <v>0</v>
      </c>
      <c r="M7" s="51">
        <f>H7*0.0304</f>
        <v>790.4</v>
      </c>
      <c r="N7" s="51">
        <v>125</v>
      </c>
      <c r="O7" s="51">
        <f t="shared" si="1"/>
        <v>1661.6</v>
      </c>
      <c r="P7" s="53">
        <f t="shared" si="2"/>
        <v>24338.400000000001</v>
      </c>
    </row>
    <row r="8" spans="1:16" ht="24" x14ac:dyDescent="0.2">
      <c r="A8" s="50">
        <v>7</v>
      </c>
      <c r="B8" s="36" t="s">
        <v>145</v>
      </c>
      <c r="C8" s="36" t="s">
        <v>53</v>
      </c>
      <c r="D8" s="36" t="s">
        <v>17</v>
      </c>
      <c r="E8" s="36" t="s">
        <v>51</v>
      </c>
      <c r="F8" s="37" t="s">
        <v>222</v>
      </c>
      <c r="G8" s="36" t="s">
        <v>329</v>
      </c>
      <c r="H8" s="51">
        <v>16500</v>
      </c>
      <c r="I8" s="52">
        <v>0</v>
      </c>
      <c r="J8" s="51">
        <v>16500</v>
      </c>
      <c r="K8" s="51">
        <f t="shared" si="0"/>
        <v>473.55</v>
      </c>
      <c r="L8" s="52">
        <v>0</v>
      </c>
      <c r="M8" s="51">
        <f>H8*0.0304</f>
        <v>501.6</v>
      </c>
      <c r="N8" s="51">
        <v>1375.12</v>
      </c>
      <c r="O8" s="51">
        <f t="shared" si="1"/>
        <v>2350.27</v>
      </c>
      <c r="P8" s="53">
        <f t="shared" si="2"/>
        <v>14149.73</v>
      </c>
    </row>
    <row r="9" spans="1:16" ht="24" x14ac:dyDescent="0.2">
      <c r="A9" s="50">
        <v>8</v>
      </c>
      <c r="B9" s="36" t="s">
        <v>186</v>
      </c>
      <c r="C9" s="36" t="s">
        <v>53</v>
      </c>
      <c r="D9" s="36" t="s">
        <v>166</v>
      </c>
      <c r="E9" s="36" t="s">
        <v>51</v>
      </c>
      <c r="F9" s="37" t="s">
        <v>222</v>
      </c>
      <c r="G9" s="36" t="s">
        <v>329</v>
      </c>
      <c r="H9" s="51">
        <v>26000</v>
      </c>
      <c r="I9" s="52">
        <v>0</v>
      </c>
      <c r="J9" s="51">
        <v>20000</v>
      </c>
      <c r="K9" s="51">
        <f t="shared" si="0"/>
        <v>746.2</v>
      </c>
      <c r="L9" s="52">
        <v>0</v>
      </c>
      <c r="M9" s="51">
        <f>H9*0.0304</f>
        <v>790.4</v>
      </c>
      <c r="N9" s="51">
        <v>25</v>
      </c>
      <c r="O9" s="51">
        <f t="shared" si="1"/>
        <v>1561.6</v>
      </c>
      <c r="P9" s="53">
        <f t="shared" si="2"/>
        <v>18438.400000000001</v>
      </c>
    </row>
    <row r="10" spans="1:16" ht="24" x14ac:dyDescent="0.2">
      <c r="A10" s="50">
        <v>9</v>
      </c>
      <c r="B10" s="36" t="s">
        <v>106</v>
      </c>
      <c r="C10" s="36" t="s">
        <v>52</v>
      </c>
      <c r="D10" s="36" t="s">
        <v>107</v>
      </c>
      <c r="E10" s="36" t="s">
        <v>55</v>
      </c>
      <c r="F10" s="37" t="s">
        <v>222</v>
      </c>
      <c r="G10" s="36" t="s">
        <v>329</v>
      </c>
      <c r="H10" s="51">
        <v>185000</v>
      </c>
      <c r="I10" s="52">
        <v>0</v>
      </c>
      <c r="J10" s="51">
        <v>185000</v>
      </c>
      <c r="K10" s="51">
        <f t="shared" si="0"/>
        <v>5309.5</v>
      </c>
      <c r="L10" s="51">
        <v>32269.54</v>
      </c>
      <c r="M10" s="51">
        <v>4943.8</v>
      </c>
      <c r="N10" s="51">
        <v>25</v>
      </c>
      <c r="O10" s="51">
        <f t="shared" si="1"/>
        <v>42547.840000000004</v>
      </c>
      <c r="P10" s="53">
        <f t="shared" si="2"/>
        <v>142452.16</v>
      </c>
    </row>
    <row r="11" spans="1:16" x14ac:dyDescent="0.2">
      <c r="A11" s="50">
        <v>10</v>
      </c>
      <c r="B11" s="36" t="s">
        <v>115</v>
      </c>
      <c r="C11" s="36" t="s">
        <v>52</v>
      </c>
      <c r="D11" s="36" t="s">
        <v>263</v>
      </c>
      <c r="E11" s="36" t="s">
        <v>59</v>
      </c>
      <c r="F11" s="37" t="s">
        <v>222</v>
      </c>
      <c r="G11" s="36" t="s">
        <v>329</v>
      </c>
      <c r="H11" s="51">
        <v>75000</v>
      </c>
      <c r="I11" s="52">
        <v>0</v>
      </c>
      <c r="J11" s="51">
        <v>75000</v>
      </c>
      <c r="K11" s="51">
        <f t="shared" si="0"/>
        <v>2152.5</v>
      </c>
      <c r="L11" s="51">
        <v>6309.38</v>
      </c>
      <c r="M11" s="51">
        <f t="shared" ref="M11:M69" si="3">H11*0.0304</f>
        <v>2280</v>
      </c>
      <c r="N11" s="51">
        <v>125</v>
      </c>
      <c r="O11" s="51">
        <f t="shared" si="1"/>
        <v>10866.880000000001</v>
      </c>
      <c r="P11" s="53">
        <f t="shared" si="2"/>
        <v>64133.119999999995</v>
      </c>
    </row>
    <row r="12" spans="1:16" x14ac:dyDescent="0.2">
      <c r="A12" s="50">
        <v>11</v>
      </c>
      <c r="B12" s="36" t="s">
        <v>136</v>
      </c>
      <c r="C12" s="36" t="s">
        <v>52</v>
      </c>
      <c r="D12" s="36" t="s">
        <v>16</v>
      </c>
      <c r="E12" s="36" t="s">
        <v>59</v>
      </c>
      <c r="F12" s="37" t="s">
        <v>222</v>
      </c>
      <c r="G12" s="36" t="s">
        <v>329</v>
      </c>
      <c r="H12" s="51">
        <v>45000</v>
      </c>
      <c r="I12" s="52">
        <v>0</v>
      </c>
      <c r="J12" s="51">
        <v>45000</v>
      </c>
      <c r="K12" s="51">
        <f t="shared" si="0"/>
        <v>1291.5</v>
      </c>
      <c r="L12" s="51">
        <v>1148.33</v>
      </c>
      <c r="M12" s="51">
        <f t="shared" si="3"/>
        <v>1368</v>
      </c>
      <c r="N12" s="51">
        <v>2275</v>
      </c>
      <c r="O12" s="51">
        <f t="shared" si="1"/>
        <v>6082.83</v>
      </c>
      <c r="P12" s="53">
        <f t="shared" si="2"/>
        <v>38917.17</v>
      </c>
    </row>
    <row r="13" spans="1:16" x14ac:dyDescent="0.2">
      <c r="A13" s="50">
        <v>12</v>
      </c>
      <c r="B13" s="36" t="s">
        <v>14</v>
      </c>
      <c r="C13" s="36" t="s">
        <v>52</v>
      </c>
      <c r="D13" s="36" t="s">
        <v>10</v>
      </c>
      <c r="E13" s="36" t="s">
        <v>51</v>
      </c>
      <c r="F13" s="37" t="s">
        <v>223</v>
      </c>
      <c r="G13" s="36" t="s">
        <v>329</v>
      </c>
      <c r="H13" s="51">
        <v>30000</v>
      </c>
      <c r="I13" s="52">
        <v>0</v>
      </c>
      <c r="J13" s="51">
        <v>30000</v>
      </c>
      <c r="K13" s="51">
        <f t="shared" si="0"/>
        <v>861</v>
      </c>
      <c r="L13" s="52">
        <v>0</v>
      </c>
      <c r="M13" s="51">
        <f t="shared" si="3"/>
        <v>912</v>
      </c>
      <c r="N13" s="51">
        <v>25</v>
      </c>
      <c r="O13" s="51">
        <f t="shared" si="1"/>
        <v>1798</v>
      </c>
      <c r="P13" s="53">
        <f t="shared" si="2"/>
        <v>28202</v>
      </c>
    </row>
    <row r="14" spans="1:16" ht="24" x14ac:dyDescent="0.2">
      <c r="A14" s="50">
        <v>13</v>
      </c>
      <c r="B14" s="36" t="s">
        <v>26</v>
      </c>
      <c r="C14" s="36" t="s">
        <v>175</v>
      </c>
      <c r="D14" s="36" t="s">
        <v>27</v>
      </c>
      <c r="E14" s="36" t="s">
        <v>49</v>
      </c>
      <c r="F14" s="37" t="s">
        <v>222</v>
      </c>
      <c r="G14" s="36" t="s">
        <v>329</v>
      </c>
      <c r="H14" s="51">
        <v>70000</v>
      </c>
      <c r="I14" s="52">
        <v>0</v>
      </c>
      <c r="J14" s="51">
        <v>70000</v>
      </c>
      <c r="K14" s="51">
        <f t="shared" si="0"/>
        <v>2009</v>
      </c>
      <c r="L14" s="51">
        <v>0</v>
      </c>
      <c r="M14" s="51">
        <f t="shared" si="3"/>
        <v>2128</v>
      </c>
      <c r="N14" s="52">
        <v>125</v>
      </c>
      <c r="O14" s="51">
        <f t="shared" si="1"/>
        <v>4262</v>
      </c>
      <c r="P14" s="53">
        <f t="shared" si="2"/>
        <v>65738</v>
      </c>
    </row>
    <row r="15" spans="1:16" ht="24" x14ac:dyDescent="0.2">
      <c r="A15" s="50">
        <v>14</v>
      </c>
      <c r="B15" s="36" t="s">
        <v>24</v>
      </c>
      <c r="C15" s="36" t="s">
        <v>175</v>
      </c>
      <c r="D15" s="36" t="s">
        <v>13</v>
      </c>
      <c r="E15" s="36" t="s">
        <v>49</v>
      </c>
      <c r="F15" s="37" t="s">
        <v>222</v>
      </c>
      <c r="G15" s="36" t="s">
        <v>329</v>
      </c>
      <c r="H15" s="51">
        <v>35000</v>
      </c>
      <c r="I15" s="52">
        <v>0</v>
      </c>
      <c r="J15" s="51">
        <v>35000</v>
      </c>
      <c r="K15" s="51">
        <f t="shared" si="0"/>
        <v>1004.5</v>
      </c>
      <c r="L15" s="51">
        <v>0</v>
      </c>
      <c r="M15" s="51">
        <f t="shared" si="3"/>
        <v>1064</v>
      </c>
      <c r="N15" s="51">
        <v>2175</v>
      </c>
      <c r="O15" s="51">
        <f t="shared" si="1"/>
        <v>4243.5</v>
      </c>
      <c r="P15" s="53">
        <f t="shared" si="2"/>
        <v>30756.5</v>
      </c>
    </row>
    <row r="16" spans="1:16" x14ac:dyDescent="0.2">
      <c r="A16" s="50">
        <v>15</v>
      </c>
      <c r="B16" s="36" t="s">
        <v>100</v>
      </c>
      <c r="C16" s="36" t="s">
        <v>200</v>
      </c>
      <c r="D16" s="36" t="s">
        <v>213</v>
      </c>
      <c r="E16" s="36" t="s">
        <v>330</v>
      </c>
      <c r="F16" s="37" t="s">
        <v>223</v>
      </c>
      <c r="G16" s="36" t="s">
        <v>329</v>
      </c>
      <c r="H16" s="51">
        <v>65000</v>
      </c>
      <c r="I16" s="52">
        <v>0</v>
      </c>
      <c r="J16" s="51">
        <v>65000</v>
      </c>
      <c r="K16" s="51">
        <f t="shared" si="0"/>
        <v>1865.5</v>
      </c>
      <c r="L16" s="51">
        <v>4427.58</v>
      </c>
      <c r="M16" s="51">
        <f t="shared" si="3"/>
        <v>1976</v>
      </c>
      <c r="N16" s="51">
        <v>25</v>
      </c>
      <c r="O16" s="51">
        <f t="shared" si="1"/>
        <v>8294.08</v>
      </c>
      <c r="P16" s="53">
        <f t="shared" si="2"/>
        <v>56705.919999999998</v>
      </c>
    </row>
    <row r="17" spans="1:16" ht="24" x14ac:dyDescent="0.2">
      <c r="A17" s="50">
        <v>16</v>
      </c>
      <c r="B17" s="36" t="s">
        <v>68</v>
      </c>
      <c r="C17" s="36" t="s">
        <v>177</v>
      </c>
      <c r="D17" s="36" t="s">
        <v>8</v>
      </c>
      <c r="E17" s="36" t="s">
        <v>48</v>
      </c>
      <c r="F17" s="37" t="s">
        <v>222</v>
      </c>
      <c r="G17" s="36" t="s">
        <v>329</v>
      </c>
      <c r="H17" s="51">
        <v>80000</v>
      </c>
      <c r="I17" s="52">
        <v>0</v>
      </c>
      <c r="J17" s="51">
        <v>80000</v>
      </c>
      <c r="K17" s="51">
        <f t="shared" si="0"/>
        <v>2296</v>
      </c>
      <c r="L17" s="51">
        <v>7400.87</v>
      </c>
      <c r="M17" s="51">
        <f t="shared" si="3"/>
        <v>2432</v>
      </c>
      <c r="N17" s="51">
        <v>25</v>
      </c>
      <c r="O17" s="51">
        <f t="shared" si="1"/>
        <v>12153.869999999999</v>
      </c>
      <c r="P17" s="53">
        <f t="shared" si="2"/>
        <v>67846.13</v>
      </c>
    </row>
    <row r="18" spans="1:16" ht="24" x14ac:dyDescent="0.2">
      <c r="A18" s="50">
        <v>17</v>
      </c>
      <c r="B18" s="36" t="s">
        <v>9</v>
      </c>
      <c r="C18" s="36" t="s">
        <v>177</v>
      </c>
      <c r="D18" s="36" t="s">
        <v>8</v>
      </c>
      <c r="E18" s="36" t="s">
        <v>48</v>
      </c>
      <c r="F18" s="37" t="s">
        <v>222</v>
      </c>
      <c r="G18" s="36" t="s">
        <v>329</v>
      </c>
      <c r="H18" s="51">
        <v>45000</v>
      </c>
      <c r="I18" s="52">
        <v>0</v>
      </c>
      <c r="J18" s="51">
        <v>45000</v>
      </c>
      <c r="K18" s="51">
        <f t="shared" si="0"/>
        <v>1291.5</v>
      </c>
      <c r="L18" s="51">
        <v>743.29</v>
      </c>
      <c r="M18" s="51">
        <f t="shared" si="3"/>
        <v>1368</v>
      </c>
      <c r="N18" s="51">
        <v>2825.24</v>
      </c>
      <c r="O18" s="51">
        <f t="shared" si="1"/>
        <v>6228.03</v>
      </c>
      <c r="P18" s="53">
        <f t="shared" si="2"/>
        <v>38771.97</v>
      </c>
    </row>
    <row r="19" spans="1:16" ht="24" x14ac:dyDescent="0.2">
      <c r="A19" s="50">
        <v>18</v>
      </c>
      <c r="B19" s="36" t="s">
        <v>54</v>
      </c>
      <c r="C19" s="36" t="s">
        <v>177</v>
      </c>
      <c r="D19" s="36" t="s">
        <v>8</v>
      </c>
      <c r="E19" s="36" t="s">
        <v>49</v>
      </c>
      <c r="F19" s="37" t="s">
        <v>222</v>
      </c>
      <c r="G19" s="36" t="s">
        <v>329</v>
      </c>
      <c r="H19" s="51">
        <v>45000</v>
      </c>
      <c r="I19" s="52">
        <v>0</v>
      </c>
      <c r="J19" s="51">
        <v>45000</v>
      </c>
      <c r="K19" s="51">
        <f t="shared" si="0"/>
        <v>1291.5</v>
      </c>
      <c r="L19" s="51">
        <v>945.81</v>
      </c>
      <c r="M19" s="51">
        <f t="shared" si="3"/>
        <v>1368</v>
      </c>
      <c r="N19" s="51">
        <v>1475.12</v>
      </c>
      <c r="O19" s="51">
        <f t="shared" si="1"/>
        <v>5080.43</v>
      </c>
      <c r="P19" s="53">
        <f t="shared" si="2"/>
        <v>39919.57</v>
      </c>
    </row>
    <row r="20" spans="1:16" x14ac:dyDescent="0.2">
      <c r="A20" s="50">
        <v>19</v>
      </c>
      <c r="B20" s="36" t="s">
        <v>117</v>
      </c>
      <c r="C20" s="36" t="s">
        <v>177</v>
      </c>
      <c r="D20" s="36" t="s">
        <v>99</v>
      </c>
      <c r="E20" s="36" t="s">
        <v>49</v>
      </c>
      <c r="F20" s="37" t="s">
        <v>223</v>
      </c>
      <c r="G20" s="36" t="s">
        <v>329</v>
      </c>
      <c r="H20" s="51">
        <v>35000</v>
      </c>
      <c r="I20" s="52">
        <v>0</v>
      </c>
      <c r="J20" s="51">
        <v>35000</v>
      </c>
      <c r="K20" s="51">
        <f t="shared" si="0"/>
        <v>1004.5</v>
      </c>
      <c r="L20" s="51">
        <v>0</v>
      </c>
      <c r="M20" s="51">
        <f t="shared" si="3"/>
        <v>1064</v>
      </c>
      <c r="N20" s="51">
        <v>25</v>
      </c>
      <c r="O20" s="51">
        <f t="shared" si="1"/>
        <v>2093.5</v>
      </c>
      <c r="P20" s="53">
        <f t="shared" si="2"/>
        <v>32906.5</v>
      </c>
    </row>
    <row r="21" spans="1:16" ht="24" x14ac:dyDescent="0.2">
      <c r="A21" s="50">
        <v>20</v>
      </c>
      <c r="B21" s="36" t="s">
        <v>234</v>
      </c>
      <c r="C21" s="36" t="s">
        <v>177</v>
      </c>
      <c r="D21" s="36" t="s">
        <v>235</v>
      </c>
      <c r="E21" s="36" t="s">
        <v>49</v>
      </c>
      <c r="F21" s="37" t="s">
        <v>222</v>
      </c>
      <c r="G21" s="36" t="s">
        <v>329</v>
      </c>
      <c r="H21" s="51">
        <v>35000</v>
      </c>
      <c r="I21" s="52">
        <v>0</v>
      </c>
      <c r="J21" s="51">
        <v>35000</v>
      </c>
      <c r="K21" s="51">
        <f t="shared" si="0"/>
        <v>1004.5</v>
      </c>
      <c r="L21" s="51">
        <v>0</v>
      </c>
      <c r="M21" s="51">
        <f t="shared" si="3"/>
        <v>1064</v>
      </c>
      <c r="N21" s="51">
        <v>25</v>
      </c>
      <c r="O21" s="51">
        <f t="shared" si="1"/>
        <v>2093.5</v>
      </c>
      <c r="P21" s="53">
        <f t="shared" si="2"/>
        <v>32906.5</v>
      </c>
    </row>
    <row r="22" spans="1:16" ht="24" x14ac:dyDescent="0.2">
      <c r="A22" s="50">
        <v>21</v>
      </c>
      <c r="B22" s="36" t="s">
        <v>20</v>
      </c>
      <c r="C22" s="36" t="s">
        <v>176</v>
      </c>
      <c r="D22" s="36" t="s">
        <v>67</v>
      </c>
      <c r="E22" s="36" t="s">
        <v>48</v>
      </c>
      <c r="F22" s="37" t="s">
        <v>222</v>
      </c>
      <c r="G22" s="36" t="s">
        <v>329</v>
      </c>
      <c r="H22" s="51">
        <v>60000</v>
      </c>
      <c r="I22" s="52">
        <v>0</v>
      </c>
      <c r="J22" s="51">
        <v>60000</v>
      </c>
      <c r="K22" s="51">
        <f t="shared" si="0"/>
        <v>1722</v>
      </c>
      <c r="L22" s="51">
        <v>3486.68</v>
      </c>
      <c r="M22" s="51">
        <f t="shared" si="3"/>
        <v>1824</v>
      </c>
      <c r="N22" s="51">
        <v>2279</v>
      </c>
      <c r="O22" s="51">
        <f t="shared" si="1"/>
        <v>9311.68</v>
      </c>
      <c r="P22" s="53">
        <f t="shared" si="2"/>
        <v>50688.32</v>
      </c>
    </row>
    <row r="23" spans="1:16" x14ac:dyDescent="0.2">
      <c r="A23" s="50">
        <v>22</v>
      </c>
      <c r="B23" s="36" t="s">
        <v>69</v>
      </c>
      <c r="C23" s="36" t="s">
        <v>176</v>
      </c>
      <c r="D23" s="36" t="s">
        <v>70</v>
      </c>
      <c r="E23" s="36" t="s">
        <v>49</v>
      </c>
      <c r="F23" s="37" t="s">
        <v>223</v>
      </c>
      <c r="G23" s="36" t="s">
        <v>329</v>
      </c>
      <c r="H23" s="51">
        <v>55000</v>
      </c>
      <c r="I23" s="52">
        <v>0</v>
      </c>
      <c r="J23" s="51">
        <v>55000</v>
      </c>
      <c r="K23" s="51">
        <f t="shared" si="0"/>
        <v>1578.5</v>
      </c>
      <c r="L23" s="51">
        <v>2559.6799999999998</v>
      </c>
      <c r="M23" s="51">
        <f t="shared" si="3"/>
        <v>1672</v>
      </c>
      <c r="N23" s="51">
        <v>125</v>
      </c>
      <c r="O23" s="51">
        <f t="shared" si="1"/>
        <v>5935.18</v>
      </c>
      <c r="P23" s="53">
        <f t="shared" si="2"/>
        <v>49064.82</v>
      </c>
    </row>
    <row r="24" spans="1:16" ht="24" x14ac:dyDescent="0.2">
      <c r="A24" s="50">
        <v>23</v>
      </c>
      <c r="B24" s="36" t="s">
        <v>86</v>
      </c>
      <c r="C24" s="36" t="s">
        <v>176</v>
      </c>
      <c r="D24" s="36" t="s">
        <v>89</v>
      </c>
      <c r="E24" s="36" t="s">
        <v>48</v>
      </c>
      <c r="F24" s="37" t="s">
        <v>223</v>
      </c>
      <c r="G24" s="36" t="s">
        <v>329</v>
      </c>
      <c r="H24" s="51">
        <v>45000</v>
      </c>
      <c r="I24" s="52">
        <v>0</v>
      </c>
      <c r="J24" s="51">
        <v>45000</v>
      </c>
      <c r="K24" s="51">
        <f t="shared" si="0"/>
        <v>1291.5</v>
      </c>
      <c r="L24" s="51">
        <v>1148.33</v>
      </c>
      <c r="M24" s="51">
        <f t="shared" si="3"/>
        <v>1368</v>
      </c>
      <c r="N24" s="51">
        <v>125</v>
      </c>
      <c r="O24" s="51">
        <f t="shared" si="1"/>
        <v>3932.83</v>
      </c>
      <c r="P24" s="53">
        <f t="shared" si="2"/>
        <v>41067.17</v>
      </c>
    </row>
    <row r="25" spans="1:16" x14ac:dyDescent="0.2">
      <c r="A25" s="50">
        <v>24</v>
      </c>
      <c r="B25" s="36" t="s">
        <v>95</v>
      </c>
      <c r="C25" s="36" t="s">
        <v>176</v>
      </c>
      <c r="D25" s="36" t="s">
        <v>96</v>
      </c>
      <c r="E25" s="36" t="s">
        <v>49</v>
      </c>
      <c r="F25" s="37" t="s">
        <v>223</v>
      </c>
      <c r="G25" s="36" t="s">
        <v>329</v>
      </c>
      <c r="H25" s="51">
        <v>36000</v>
      </c>
      <c r="I25" s="52">
        <v>0</v>
      </c>
      <c r="J25" s="51">
        <v>36000</v>
      </c>
      <c r="K25" s="51">
        <f t="shared" si="0"/>
        <v>1033.2</v>
      </c>
      <c r="L25" s="52">
        <v>0</v>
      </c>
      <c r="M25" s="51">
        <f t="shared" si="3"/>
        <v>1094.4000000000001</v>
      </c>
      <c r="N25" s="51">
        <v>125</v>
      </c>
      <c r="O25" s="51">
        <f t="shared" si="1"/>
        <v>2252.6000000000004</v>
      </c>
      <c r="P25" s="53">
        <f t="shared" si="2"/>
        <v>33747.4</v>
      </c>
    </row>
    <row r="26" spans="1:16" ht="24" x14ac:dyDescent="0.2">
      <c r="A26" s="50">
        <v>25</v>
      </c>
      <c r="B26" s="36" t="s">
        <v>102</v>
      </c>
      <c r="C26" s="36" t="s">
        <v>176</v>
      </c>
      <c r="D26" s="36" t="s">
        <v>13</v>
      </c>
      <c r="E26" s="36" t="s">
        <v>49</v>
      </c>
      <c r="F26" s="37" t="s">
        <v>223</v>
      </c>
      <c r="G26" s="36" t="s">
        <v>329</v>
      </c>
      <c r="H26" s="51">
        <v>35000</v>
      </c>
      <c r="I26" s="52">
        <v>0</v>
      </c>
      <c r="J26" s="51">
        <v>35000</v>
      </c>
      <c r="K26" s="51">
        <f t="shared" si="0"/>
        <v>1004.5</v>
      </c>
      <c r="L26" s="51">
        <v>0</v>
      </c>
      <c r="M26" s="51">
        <f t="shared" si="3"/>
        <v>1064</v>
      </c>
      <c r="N26" s="51">
        <v>25</v>
      </c>
      <c r="O26" s="51">
        <f t="shared" si="1"/>
        <v>2093.5</v>
      </c>
      <c r="P26" s="53">
        <f t="shared" si="2"/>
        <v>32906.5</v>
      </c>
    </row>
    <row r="27" spans="1:16" x14ac:dyDescent="0.2">
      <c r="A27" s="50">
        <v>26</v>
      </c>
      <c r="B27" s="36" t="s">
        <v>261</v>
      </c>
      <c r="C27" s="36" t="s">
        <v>176</v>
      </c>
      <c r="D27" s="36" t="s">
        <v>262</v>
      </c>
      <c r="E27" s="36" t="s">
        <v>49</v>
      </c>
      <c r="F27" s="37" t="s">
        <v>222</v>
      </c>
      <c r="G27" s="36" t="s">
        <v>329</v>
      </c>
      <c r="H27" s="51">
        <v>45000</v>
      </c>
      <c r="I27" s="52">
        <v>0</v>
      </c>
      <c r="J27" s="51">
        <v>45000</v>
      </c>
      <c r="K27" s="51">
        <f t="shared" si="0"/>
        <v>1291.5</v>
      </c>
      <c r="L27" s="51">
        <v>1148.33</v>
      </c>
      <c r="M27" s="51">
        <f t="shared" si="3"/>
        <v>1368</v>
      </c>
      <c r="N27" s="51">
        <v>25</v>
      </c>
      <c r="O27" s="51">
        <f t="shared" si="1"/>
        <v>3832.83</v>
      </c>
      <c r="P27" s="53">
        <f t="shared" si="2"/>
        <v>41167.17</v>
      </c>
    </row>
    <row r="28" spans="1:16" ht="24" x14ac:dyDescent="0.2">
      <c r="A28" s="50">
        <v>27</v>
      </c>
      <c r="B28" s="36" t="s">
        <v>170</v>
      </c>
      <c r="C28" s="36" t="s">
        <v>225</v>
      </c>
      <c r="D28" s="36" t="s">
        <v>32</v>
      </c>
      <c r="E28" s="36" t="s">
        <v>59</v>
      </c>
      <c r="F28" s="37" t="s">
        <v>223</v>
      </c>
      <c r="G28" s="36" t="s">
        <v>329</v>
      </c>
      <c r="H28" s="51">
        <v>100000</v>
      </c>
      <c r="I28" s="52">
        <v>0</v>
      </c>
      <c r="J28" s="51">
        <v>100000</v>
      </c>
      <c r="K28" s="51">
        <f t="shared" si="0"/>
        <v>2870</v>
      </c>
      <c r="L28" s="51">
        <v>12105.37</v>
      </c>
      <c r="M28" s="51">
        <f t="shared" si="3"/>
        <v>3040</v>
      </c>
      <c r="N28" s="51">
        <v>25</v>
      </c>
      <c r="O28" s="51">
        <f t="shared" si="1"/>
        <v>18040.370000000003</v>
      </c>
      <c r="P28" s="53">
        <f t="shared" si="2"/>
        <v>81959.63</v>
      </c>
    </row>
    <row r="29" spans="1:16" ht="24" x14ac:dyDescent="0.2">
      <c r="A29" s="50">
        <v>28</v>
      </c>
      <c r="B29" s="36" t="s">
        <v>169</v>
      </c>
      <c r="C29" s="36" t="s">
        <v>225</v>
      </c>
      <c r="D29" s="36" t="s">
        <v>32</v>
      </c>
      <c r="E29" s="36" t="s">
        <v>59</v>
      </c>
      <c r="F29" s="37" t="s">
        <v>223</v>
      </c>
      <c r="G29" s="36" t="s">
        <v>329</v>
      </c>
      <c r="H29" s="51">
        <v>100000</v>
      </c>
      <c r="I29" s="52">
        <v>0</v>
      </c>
      <c r="J29" s="51">
        <v>100000</v>
      </c>
      <c r="K29" s="51">
        <f t="shared" si="0"/>
        <v>2870</v>
      </c>
      <c r="L29" s="51">
        <v>12105.37</v>
      </c>
      <c r="M29" s="51">
        <f t="shared" si="3"/>
        <v>3040</v>
      </c>
      <c r="N29" s="51">
        <v>25</v>
      </c>
      <c r="O29" s="51">
        <f t="shared" si="1"/>
        <v>18040.370000000003</v>
      </c>
      <c r="P29" s="53">
        <f t="shared" si="2"/>
        <v>81959.63</v>
      </c>
    </row>
    <row r="30" spans="1:16" ht="24" x14ac:dyDescent="0.2">
      <c r="A30" s="50">
        <v>29</v>
      </c>
      <c r="B30" s="36" t="s">
        <v>168</v>
      </c>
      <c r="C30" s="36" t="s">
        <v>225</v>
      </c>
      <c r="D30" s="36" t="s">
        <v>97</v>
      </c>
      <c r="E30" s="36" t="s">
        <v>59</v>
      </c>
      <c r="F30" s="37" t="s">
        <v>222</v>
      </c>
      <c r="G30" s="36" t="s">
        <v>329</v>
      </c>
      <c r="H30" s="51">
        <v>40000</v>
      </c>
      <c r="I30" s="52">
        <v>0</v>
      </c>
      <c r="J30" s="51">
        <v>40000</v>
      </c>
      <c r="K30" s="51">
        <f t="shared" si="0"/>
        <v>1148</v>
      </c>
      <c r="L30" s="51">
        <v>442.65</v>
      </c>
      <c r="M30" s="51">
        <f t="shared" si="3"/>
        <v>1216</v>
      </c>
      <c r="N30" s="51">
        <v>125</v>
      </c>
      <c r="O30" s="51">
        <f t="shared" si="1"/>
        <v>2931.65</v>
      </c>
      <c r="P30" s="53">
        <f t="shared" si="2"/>
        <v>37068.35</v>
      </c>
    </row>
    <row r="31" spans="1:16" ht="24" x14ac:dyDescent="0.2">
      <c r="A31" s="50">
        <v>30</v>
      </c>
      <c r="B31" s="36" t="s">
        <v>167</v>
      </c>
      <c r="C31" s="36" t="s">
        <v>225</v>
      </c>
      <c r="D31" s="36" t="s">
        <v>32</v>
      </c>
      <c r="E31" s="36" t="s">
        <v>59</v>
      </c>
      <c r="F31" s="37" t="s">
        <v>223</v>
      </c>
      <c r="G31" s="36" t="s">
        <v>329</v>
      </c>
      <c r="H31" s="51">
        <v>100000</v>
      </c>
      <c r="I31" s="52">
        <v>0</v>
      </c>
      <c r="J31" s="51">
        <v>100000</v>
      </c>
      <c r="K31" s="51">
        <f t="shared" si="0"/>
        <v>2870</v>
      </c>
      <c r="L31" s="51">
        <v>12105.37</v>
      </c>
      <c r="M31" s="51">
        <f t="shared" si="3"/>
        <v>3040</v>
      </c>
      <c r="N31" s="51">
        <v>25</v>
      </c>
      <c r="O31" s="51">
        <f t="shared" si="1"/>
        <v>18040.370000000003</v>
      </c>
      <c r="P31" s="53">
        <f t="shared" si="2"/>
        <v>81959.63</v>
      </c>
    </row>
    <row r="32" spans="1:16" ht="24" x14ac:dyDescent="0.2">
      <c r="A32" s="50">
        <v>31</v>
      </c>
      <c r="B32" s="36" t="s">
        <v>236</v>
      </c>
      <c r="C32" s="36" t="s">
        <v>225</v>
      </c>
      <c r="D32" s="36" t="s">
        <v>237</v>
      </c>
      <c r="E32" s="36" t="s">
        <v>49</v>
      </c>
      <c r="F32" s="37" t="s">
        <v>222</v>
      </c>
      <c r="G32" s="36" t="s">
        <v>329</v>
      </c>
      <c r="H32" s="51">
        <v>35000</v>
      </c>
      <c r="I32" s="52">
        <v>0</v>
      </c>
      <c r="J32" s="51">
        <v>35000</v>
      </c>
      <c r="K32" s="51">
        <f t="shared" si="0"/>
        <v>1004.5</v>
      </c>
      <c r="L32" s="51">
        <v>0</v>
      </c>
      <c r="M32" s="51">
        <f t="shared" si="3"/>
        <v>1064</v>
      </c>
      <c r="N32" s="51">
        <v>25</v>
      </c>
      <c r="O32" s="51">
        <f t="shared" si="1"/>
        <v>2093.5</v>
      </c>
      <c r="P32" s="53">
        <f t="shared" si="2"/>
        <v>32906.5</v>
      </c>
    </row>
    <row r="33" spans="1:16" ht="24" x14ac:dyDescent="0.2">
      <c r="A33" s="50">
        <v>32</v>
      </c>
      <c r="B33" s="36" t="s">
        <v>12</v>
      </c>
      <c r="C33" s="36" t="s">
        <v>164</v>
      </c>
      <c r="D33" s="36" t="s">
        <v>238</v>
      </c>
      <c r="E33" s="36" t="s">
        <v>48</v>
      </c>
      <c r="F33" s="37" t="s">
        <v>222</v>
      </c>
      <c r="G33" s="36" t="s">
        <v>329</v>
      </c>
      <c r="H33" s="51">
        <v>80000</v>
      </c>
      <c r="I33" s="52">
        <v>0</v>
      </c>
      <c r="J33" s="51">
        <v>80000</v>
      </c>
      <c r="K33" s="51">
        <f t="shared" si="0"/>
        <v>2296</v>
      </c>
      <c r="L33" s="51">
        <v>7063.34</v>
      </c>
      <c r="M33" s="51">
        <f t="shared" si="3"/>
        <v>2432</v>
      </c>
      <c r="N33" s="51">
        <v>1475.12</v>
      </c>
      <c r="O33" s="51">
        <f t="shared" si="1"/>
        <v>13266.46</v>
      </c>
      <c r="P33" s="53">
        <f t="shared" si="2"/>
        <v>66733.540000000008</v>
      </c>
    </row>
    <row r="34" spans="1:16" x14ac:dyDescent="0.2">
      <c r="A34" s="50">
        <v>33</v>
      </c>
      <c r="B34" s="36" t="s">
        <v>71</v>
      </c>
      <c r="C34" s="36" t="s">
        <v>163</v>
      </c>
      <c r="D34" s="36" t="s">
        <v>208</v>
      </c>
      <c r="E34" s="36" t="s">
        <v>49</v>
      </c>
      <c r="F34" s="37" t="s">
        <v>223</v>
      </c>
      <c r="G34" s="36" t="s">
        <v>329</v>
      </c>
      <c r="H34" s="51">
        <v>36000</v>
      </c>
      <c r="I34" s="52">
        <v>0</v>
      </c>
      <c r="J34" s="51">
        <v>36000</v>
      </c>
      <c r="K34" s="51">
        <f t="shared" si="0"/>
        <v>1033.2</v>
      </c>
      <c r="L34" s="51">
        <v>0</v>
      </c>
      <c r="M34" s="51">
        <f t="shared" si="3"/>
        <v>1094.4000000000001</v>
      </c>
      <c r="N34" s="52">
        <v>25</v>
      </c>
      <c r="O34" s="51">
        <f t="shared" si="1"/>
        <v>2152.6000000000004</v>
      </c>
      <c r="P34" s="53">
        <f>H34-O34</f>
        <v>33847.4</v>
      </c>
    </row>
    <row r="35" spans="1:16" ht="24" x14ac:dyDescent="0.2">
      <c r="A35" s="50">
        <v>34</v>
      </c>
      <c r="B35" s="36" t="s">
        <v>85</v>
      </c>
      <c r="C35" s="36" t="s">
        <v>163</v>
      </c>
      <c r="D35" s="36" t="s">
        <v>254</v>
      </c>
      <c r="E35" s="36" t="s">
        <v>49</v>
      </c>
      <c r="F35" s="37" t="s">
        <v>222</v>
      </c>
      <c r="G35" s="36" t="s">
        <v>329</v>
      </c>
      <c r="H35" s="51">
        <v>35000</v>
      </c>
      <c r="I35" s="52">
        <v>0</v>
      </c>
      <c r="J35" s="51">
        <v>35000</v>
      </c>
      <c r="K35" s="51">
        <f t="shared" si="0"/>
        <v>1004.5</v>
      </c>
      <c r="L35" s="52">
        <v>0</v>
      </c>
      <c r="M35" s="51">
        <f t="shared" si="3"/>
        <v>1064</v>
      </c>
      <c r="N35" s="52">
        <v>25</v>
      </c>
      <c r="O35" s="51">
        <f t="shared" si="1"/>
        <v>2093.5</v>
      </c>
      <c r="P35" s="53">
        <f>H35-O35</f>
        <v>32906.5</v>
      </c>
    </row>
    <row r="36" spans="1:16" x14ac:dyDescent="0.2">
      <c r="A36" s="50">
        <v>35</v>
      </c>
      <c r="B36" s="36" t="s">
        <v>147</v>
      </c>
      <c r="C36" s="36" t="s">
        <v>163</v>
      </c>
      <c r="D36" s="36" t="s">
        <v>13</v>
      </c>
      <c r="E36" s="36" t="s">
        <v>49</v>
      </c>
      <c r="F36" s="37" t="s">
        <v>223</v>
      </c>
      <c r="G36" s="36" t="s">
        <v>329</v>
      </c>
      <c r="H36" s="51">
        <v>35000</v>
      </c>
      <c r="I36" s="52">
        <v>0</v>
      </c>
      <c r="J36" s="51">
        <v>35000</v>
      </c>
      <c r="K36" s="51">
        <f t="shared" si="0"/>
        <v>1004.5</v>
      </c>
      <c r="L36" s="52">
        <v>0</v>
      </c>
      <c r="M36" s="51">
        <f t="shared" si="3"/>
        <v>1064</v>
      </c>
      <c r="N36" s="51">
        <v>2974.04</v>
      </c>
      <c r="O36" s="51">
        <f t="shared" si="1"/>
        <v>5042.54</v>
      </c>
      <c r="P36" s="53">
        <f t="shared" ref="P36:P95" si="4">J36-O36</f>
        <v>29957.46</v>
      </c>
    </row>
    <row r="37" spans="1:16" x14ac:dyDescent="0.2">
      <c r="A37" s="50">
        <v>36</v>
      </c>
      <c r="B37" s="36" t="s">
        <v>57</v>
      </c>
      <c r="C37" s="36" t="s">
        <v>163</v>
      </c>
      <c r="D37" s="36" t="s">
        <v>13</v>
      </c>
      <c r="E37" s="36" t="s">
        <v>48</v>
      </c>
      <c r="F37" s="37" t="s">
        <v>222</v>
      </c>
      <c r="G37" s="36" t="s">
        <v>329</v>
      </c>
      <c r="H37" s="51">
        <v>35000</v>
      </c>
      <c r="I37" s="52">
        <v>0</v>
      </c>
      <c r="J37" s="51">
        <v>35000</v>
      </c>
      <c r="K37" s="51">
        <f t="shared" si="0"/>
        <v>1004.5</v>
      </c>
      <c r="L37" s="51">
        <v>0</v>
      </c>
      <c r="M37" s="51">
        <f t="shared" si="3"/>
        <v>1064</v>
      </c>
      <c r="N37" s="51">
        <v>125</v>
      </c>
      <c r="O37" s="51">
        <f t="shared" si="1"/>
        <v>2193.5</v>
      </c>
      <c r="P37" s="53">
        <f t="shared" si="4"/>
        <v>32806.5</v>
      </c>
    </row>
    <row r="38" spans="1:16" x14ac:dyDescent="0.2">
      <c r="A38" s="50">
        <v>37</v>
      </c>
      <c r="B38" s="36" t="s">
        <v>171</v>
      </c>
      <c r="C38" s="36" t="s">
        <v>163</v>
      </c>
      <c r="D38" s="36" t="s">
        <v>13</v>
      </c>
      <c r="E38" s="36" t="s">
        <v>49</v>
      </c>
      <c r="F38" s="37" t="s">
        <v>222</v>
      </c>
      <c r="G38" s="36" t="s">
        <v>329</v>
      </c>
      <c r="H38" s="51">
        <v>35000</v>
      </c>
      <c r="I38" s="52">
        <v>0</v>
      </c>
      <c r="J38" s="51">
        <v>35000</v>
      </c>
      <c r="K38" s="51">
        <f t="shared" si="0"/>
        <v>1004.5</v>
      </c>
      <c r="L38" s="52">
        <v>0</v>
      </c>
      <c r="M38" s="51">
        <f t="shared" si="3"/>
        <v>1064</v>
      </c>
      <c r="N38" s="51">
        <v>25</v>
      </c>
      <c r="O38" s="51">
        <f t="shared" si="1"/>
        <v>2093.5</v>
      </c>
      <c r="P38" s="53">
        <f t="shared" si="4"/>
        <v>32906.5</v>
      </c>
    </row>
    <row r="39" spans="1:16" x14ac:dyDescent="0.2">
      <c r="A39" s="50">
        <v>38</v>
      </c>
      <c r="B39" s="36" t="s">
        <v>180</v>
      </c>
      <c r="C39" s="36" t="s">
        <v>163</v>
      </c>
      <c r="D39" s="36" t="s">
        <v>214</v>
      </c>
      <c r="E39" s="36" t="s">
        <v>51</v>
      </c>
      <c r="F39" s="37" t="s">
        <v>223</v>
      </c>
      <c r="G39" s="36" t="s">
        <v>329</v>
      </c>
      <c r="H39" s="51">
        <v>17500</v>
      </c>
      <c r="I39" s="52">
        <v>0</v>
      </c>
      <c r="J39" s="51">
        <v>17500</v>
      </c>
      <c r="K39" s="51">
        <f t="shared" si="0"/>
        <v>502.25</v>
      </c>
      <c r="L39" s="52">
        <v>0</v>
      </c>
      <c r="M39" s="51">
        <f t="shared" si="3"/>
        <v>532</v>
      </c>
      <c r="N39" s="51">
        <v>25</v>
      </c>
      <c r="O39" s="51">
        <f t="shared" si="1"/>
        <v>1059.25</v>
      </c>
      <c r="P39" s="53">
        <f t="shared" si="4"/>
        <v>16440.75</v>
      </c>
    </row>
    <row r="40" spans="1:16" ht="24" x14ac:dyDescent="0.2">
      <c r="A40" s="50">
        <v>39</v>
      </c>
      <c r="B40" s="36" t="s">
        <v>60</v>
      </c>
      <c r="C40" s="36" t="s">
        <v>163</v>
      </c>
      <c r="D40" s="36" t="s">
        <v>239</v>
      </c>
      <c r="E40" s="36" t="s">
        <v>49</v>
      </c>
      <c r="F40" s="37" t="s">
        <v>223</v>
      </c>
      <c r="G40" s="36" t="s">
        <v>329</v>
      </c>
      <c r="H40" s="51">
        <v>27000</v>
      </c>
      <c r="I40" s="52">
        <v>0</v>
      </c>
      <c r="J40" s="51">
        <v>27000</v>
      </c>
      <c r="K40" s="51">
        <f t="shared" si="0"/>
        <v>774.9</v>
      </c>
      <c r="L40" s="52">
        <v>0</v>
      </c>
      <c r="M40" s="51">
        <f t="shared" si="3"/>
        <v>820.8</v>
      </c>
      <c r="N40" s="51">
        <v>25</v>
      </c>
      <c r="O40" s="51">
        <f t="shared" si="1"/>
        <v>1620.6999999999998</v>
      </c>
      <c r="P40" s="53">
        <f t="shared" si="4"/>
        <v>25379.3</v>
      </c>
    </row>
    <row r="41" spans="1:16" ht="24" x14ac:dyDescent="0.2">
      <c r="A41" s="50">
        <v>40</v>
      </c>
      <c r="B41" s="36" t="s">
        <v>146</v>
      </c>
      <c r="C41" s="36" t="s">
        <v>163</v>
      </c>
      <c r="D41" s="36" t="s">
        <v>93</v>
      </c>
      <c r="E41" s="36" t="s">
        <v>51</v>
      </c>
      <c r="F41" s="37" t="s">
        <v>223</v>
      </c>
      <c r="G41" s="36" t="s">
        <v>329</v>
      </c>
      <c r="H41" s="51">
        <v>20500</v>
      </c>
      <c r="I41" s="52">
        <v>0</v>
      </c>
      <c r="J41" s="51">
        <v>20500</v>
      </c>
      <c r="K41" s="51">
        <f t="shared" si="0"/>
        <v>588.35</v>
      </c>
      <c r="L41" s="52">
        <v>0</v>
      </c>
      <c r="M41" s="51">
        <f t="shared" si="3"/>
        <v>623.20000000000005</v>
      </c>
      <c r="N41" s="51">
        <v>25</v>
      </c>
      <c r="O41" s="51">
        <f t="shared" si="1"/>
        <v>1236.5500000000002</v>
      </c>
      <c r="P41" s="53">
        <f t="shared" si="4"/>
        <v>19263.45</v>
      </c>
    </row>
    <row r="42" spans="1:16" x14ac:dyDescent="0.2">
      <c r="A42" s="50">
        <v>41</v>
      </c>
      <c r="B42" s="36" t="s">
        <v>29</v>
      </c>
      <c r="C42" s="36" t="s">
        <v>163</v>
      </c>
      <c r="D42" s="36" t="s">
        <v>10</v>
      </c>
      <c r="E42" s="36" t="s">
        <v>51</v>
      </c>
      <c r="F42" s="37" t="s">
        <v>223</v>
      </c>
      <c r="G42" s="36" t="s">
        <v>329</v>
      </c>
      <c r="H42" s="51">
        <v>22000</v>
      </c>
      <c r="I42" s="52">
        <v>0</v>
      </c>
      <c r="J42" s="51">
        <v>22000</v>
      </c>
      <c r="K42" s="51">
        <f t="shared" si="0"/>
        <v>631.4</v>
      </c>
      <c r="L42" s="52">
        <v>0</v>
      </c>
      <c r="M42" s="51">
        <f t="shared" si="3"/>
        <v>668.8</v>
      </c>
      <c r="N42" s="51">
        <v>125</v>
      </c>
      <c r="O42" s="51">
        <f t="shared" si="1"/>
        <v>1425.1999999999998</v>
      </c>
      <c r="P42" s="53">
        <f t="shared" si="4"/>
        <v>20574.8</v>
      </c>
    </row>
    <row r="43" spans="1:16" ht="24" x14ac:dyDescent="0.2">
      <c r="A43" s="50">
        <v>42</v>
      </c>
      <c r="B43" s="36" t="s">
        <v>179</v>
      </c>
      <c r="C43" s="36" t="s">
        <v>163</v>
      </c>
      <c r="D43" s="36" t="s">
        <v>10</v>
      </c>
      <c r="E43" s="36" t="s">
        <v>49</v>
      </c>
      <c r="F43" s="37" t="s">
        <v>223</v>
      </c>
      <c r="G43" s="36" t="s">
        <v>329</v>
      </c>
      <c r="H43" s="51">
        <v>22000</v>
      </c>
      <c r="I43" s="52">
        <v>0</v>
      </c>
      <c r="J43" s="51">
        <v>22000</v>
      </c>
      <c r="K43" s="51">
        <f t="shared" si="0"/>
        <v>631.4</v>
      </c>
      <c r="L43" s="52">
        <v>0</v>
      </c>
      <c r="M43" s="51">
        <f t="shared" si="3"/>
        <v>668.8</v>
      </c>
      <c r="N43" s="51">
        <v>1375.12</v>
      </c>
      <c r="O43" s="51">
        <f t="shared" si="1"/>
        <v>2675.3199999999997</v>
      </c>
      <c r="P43" s="53">
        <f t="shared" si="4"/>
        <v>19324.68</v>
      </c>
    </row>
    <row r="44" spans="1:16" x14ac:dyDescent="0.2">
      <c r="A44" s="50">
        <v>43</v>
      </c>
      <c r="B44" s="36" t="s">
        <v>209</v>
      </c>
      <c r="C44" s="36" t="s">
        <v>163</v>
      </c>
      <c r="D44" s="36" t="s">
        <v>10</v>
      </c>
      <c r="E44" s="36" t="s">
        <v>49</v>
      </c>
      <c r="F44" s="37" t="s">
        <v>223</v>
      </c>
      <c r="G44" s="36" t="s">
        <v>329</v>
      </c>
      <c r="H44" s="51">
        <v>20000</v>
      </c>
      <c r="I44" s="52">
        <v>0</v>
      </c>
      <c r="J44" s="51">
        <v>20000</v>
      </c>
      <c r="K44" s="51">
        <f t="shared" si="0"/>
        <v>574</v>
      </c>
      <c r="L44" s="51">
        <v>0</v>
      </c>
      <c r="M44" s="51">
        <f t="shared" si="3"/>
        <v>608</v>
      </c>
      <c r="N44" s="51">
        <v>25</v>
      </c>
      <c r="O44" s="51">
        <f t="shared" si="1"/>
        <v>1207</v>
      </c>
      <c r="P44" s="53">
        <f t="shared" si="4"/>
        <v>18793</v>
      </c>
    </row>
    <row r="45" spans="1:16" ht="24" x14ac:dyDescent="0.2">
      <c r="A45" s="50">
        <v>44</v>
      </c>
      <c r="B45" s="36" t="s">
        <v>30</v>
      </c>
      <c r="C45" s="36" t="s">
        <v>163</v>
      </c>
      <c r="D45" s="36" t="s">
        <v>10</v>
      </c>
      <c r="E45" s="36" t="s">
        <v>51</v>
      </c>
      <c r="F45" s="37" t="s">
        <v>223</v>
      </c>
      <c r="G45" s="36" t="s">
        <v>329</v>
      </c>
      <c r="H45" s="51">
        <v>22000</v>
      </c>
      <c r="I45" s="52">
        <v>0</v>
      </c>
      <c r="J45" s="51">
        <v>22000</v>
      </c>
      <c r="K45" s="51">
        <f t="shared" si="0"/>
        <v>631.4</v>
      </c>
      <c r="L45" s="52">
        <v>0</v>
      </c>
      <c r="M45" s="51">
        <f t="shared" si="3"/>
        <v>668.8</v>
      </c>
      <c r="N45" s="51">
        <v>125</v>
      </c>
      <c r="O45" s="51">
        <f t="shared" si="1"/>
        <v>1425.1999999999998</v>
      </c>
      <c r="P45" s="53">
        <f t="shared" si="4"/>
        <v>20574.8</v>
      </c>
    </row>
    <row r="46" spans="1:16" x14ac:dyDescent="0.2">
      <c r="A46" s="50">
        <v>45</v>
      </c>
      <c r="B46" s="36" t="s">
        <v>61</v>
      </c>
      <c r="C46" s="36" t="s">
        <v>163</v>
      </c>
      <c r="D46" s="36" t="s">
        <v>62</v>
      </c>
      <c r="E46" s="36" t="s">
        <v>51</v>
      </c>
      <c r="F46" s="37" t="s">
        <v>223</v>
      </c>
      <c r="G46" s="36" t="s">
        <v>329</v>
      </c>
      <c r="H46" s="51">
        <v>22000</v>
      </c>
      <c r="I46" s="52">
        <v>0</v>
      </c>
      <c r="J46" s="51">
        <v>22000</v>
      </c>
      <c r="K46" s="51">
        <f t="shared" si="0"/>
        <v>631.4</v>
      </c>
      <c r="L46" s="52">
        <v>0</v>
      </c>
      <c r="M46" s="51">
        <f t="shared" si="3"/>
        <v>668.8</v>
      </c>
      <c r="N46" s="51">
        <v>1687.98</v>
      </c>
      <c r="O46" s="51">
        <f t="shared" si="1"/>
        <v>2988.18</v>
      </c>
      <c r="P46" s="53">
        <f t="shared" si="4"/>
        <v>19011.82</v>
      </c>
    </row>
    <row r="47" spans="1:16" ht="24" x14ac:dyDescent="0.2">
      <c r="A47" s="50">
        <v>46</v>
      </c>
      <c r="B47" s="36" t="s">
        <v>210</v>
      </c>
      <c r="C47" s="36" t="s">
        <v>163</v>
      </c>
      <c r="D47" s="36" t="s">
        <v>211</v>
      </c>
      <c r="E47" s="36" t="s">
        <v>51</v>
      </c>
      <c r="F47" s="37" t="s">
        <v>223</v>
      </c>
      <c r="G47" s="36" t="s">
        <v>329</v>
      </c>
      <c r="H47" s="51">
        <v>20500</v>
      </c>
      <c r="I47" s="52">
        <v>0</v>
      </c>
      <c r="J47" s="51">
        <v>20500</v>
      </c>
      <c r="K47" s="51">
        <f t="shared" si="0"/>
        <v>588.35</v>
      </c>
      <c r="L47" s="52">
        <v>0</v>
      </c>
      <c r="M47" s="51">
        <f t="shared" si="3"/>
        <v>623.20000000000005</v>
      </c>
      <c r="N47" s="51">
        <v>25</v>
      </c>
      <c r="O47" s="51">
        <f t="shared" si="1"/>
        <v>1236.5500000000002</v>
      </c>
      <c r="P47" s="53">
        <f t="shared" si="4"/>
        <v>19263.45</v>
      </c>
    </row>
    <row r="48" spans="1:16" ht="24" x14ac:dyDescent="0.2">
      <c r="A48" s="50">
        <v>47</v>
      </c>
      <c r="B48" s="36" t="s">
        <v>205</v>
      </c>
      <c r="C48" s="36" t="s">
        <v>163</v>
      </c>
      <c r="D48" s="36" t="s">
        <v>94</v>
      </c>
      <c r="E48" s="36" t="s">
        <v>49</v>
      </c>
      <c r="F48" s="37" t="s">
        <v>223</v>
      </c>
      <c r="G48" s="36" t="s">
        <v>329</v>
      </c>
      <c r="H48" s="51">
        <v>16500</v>
      </c>
      <c r="I48" s="52">
        <v>0</v>
      </c>
      <c r="J48" s="51">
        <v>16500</v>
      </c>
      <c r="K48" s="51">
        <f t="shared" si="0"/>
        <v>473.55</v>
      </c>
      <c r="L48" s="52">
        <v>0</v>
      </c>
      <c r="M48" s="51">
        <f t="shared" si="3"/>
        <v>501.6</v>
      </c>
      <c r="N48" s="51">
        <v>1375.12</v>
      </c>
      <c r="O48" s="51">
        <f t="shared" si="1"/>
        <v>2350.27</v>
      </c>
      <c r="P48" s="53">
        <f t="shared" si="4"/>
        <v>14149.73</v>
      </c>
    </row>
    <row r="49" spans="1:16" x14ac:dyDescent="0.2">
      <c r="A49" s="50">
        <v>48</v>
      </c>
      <c r="B49" s="36" t="s">
        <v>92</v>
      </c>
      <c r="C49" s="36" t="s">
        <v>163</v>
      </c>
      <c r="D49" s="36" t="s">
        <v>17</v>
      </c>
      <c r="E49" s="36" t="s">
        <v>51</v>
      </c>
      <c r="F49" s="37" t="s">
        <v>222</v>
      </c>
      <c r="G49" s="36" t="s">
        <v>329</v>
      </c>
      <c r="H49" s="51">
        <v>16500</v>
      </c>
      <c r="I49" s="52">
        <v>0</v>
      </c>
      <c r="J49" s="51">
        <v>16500</v>
      </c>
      <c r="K49" s="51">
        <f t="shared" si="0"/>
        <v>473.55</v>
      </c>
      <c r="L49" s="52">
        <v>0</v>
      </c>
      <c r="M49" s="51">
        <f t="shared" si="3"/>
        <v>501.6</v>
      </c>
      <c r="N49" s="51">
        <v>25</v>
      </c>
      <c r="O49" s="51">
        <f t="shared" si="1"/>
        <v>1000.1500000000001</v>
      </c>
      <c r="P49" s="53">
        <f t="shared" si="4"/>
        <v>15499.85</v>
      </c>
    </row>
    <row r="50" spans="1:16" x14ac:dyDescent="0.2">
      <c r="A50" s="50">
        <v>49</v>
      </c>
      <c r="B50" s="36" t="s">
        <v>31</v>
      </c>
      <c r="C50" s="36" t="s">
        <v>163</v>
      </c>
      <c r="D50" s="36" t="s">
        <v>17</v>
      </c>
      <c r="E50" s="36" t="s">
        <v>51</v>
      </c>
      <c r="F50" s="37" t="s">
        <v>222</v>
      </c>
      <c r="G50" s="36" t="s">
        <v>329</v>
      </c>
      <c r="H50" s="51">
        <v>16500</v>
      </c>
      <c r="I50" s="52">
        <v>0</v>
      </c>
      <c r="J50" s="51">
        <v>16500</v>
      </c>
      <c r="K50" s="51">
        <f t="shared" si="0"/>
        <v>473.55</v>
      </c>
      <c r="L50" s="52">
        <v>0</v>
      </c>
      <c r="M50" s="51">
        <f t="shared" si="3"/>
        <v>501.6</v>
      </c>
      <c r="N50" s="51">
        <v>3013.91</v>
      </c>
      <c r="O50" s="51">
        <f t="shared" si="1"/>
        <v>3989.06</v>
      </c>
      <c r="P50" s="53">
        <f t="shared" si="4"/>
        <v>12510.94</v>
      </c>
    </row>
    <row r="51" spans="1:16" ht="24" x14ac:dyDescent="0.2">
      <c r="A51" s="50">
        <v>50</v>
      </c>
      <c r="B51" s="36" t="s">
        <v>181</v>
      </c>
      <c r="C51" s="36" t="s">
        <v>163</v>
      </c>
      <c r="D51" s="36" t="s">
        <v>17</v>
      </c>
      <c r="E51" s="36" t="s">
        <v>51</v>
      </c>
      <c r="F51" s="37" t="s">
        <v>222</v>
      </c>
      <c r="G51" s="36" t="s">
        <v>329</v>
      </c>
      <c r="H51" s="51">
        <v>16500</v>
      </c>
      <c r="I51" s="52">
        <v>0</v>
      </c>
      <c r="J51" s="51">
        <v>16500</v>
      </c>
      <c r="K51" s="51">
        <f t="shared" si="0"/>
        <v>473.55</v>
      </c>
      <c r="L51" s="52">
        <v>0</v>
      </c>
      <c r="M51" s="51">
        <f t="shared" si="3"/>
        <v>501.6</v>
      </c>
      <c r="N51" s="51">
        <v>2770.58</v>
      </c>
      <c r="O51" s="51">
        <f t="shared" si="1"/>
        <v>3745.73</v>
      </c>
      <c r="P51" s="53">
        <f t="shared" si="4"/>
        <v>12754.27</v>
      </c>
    </row>
    <row r="52" spans="1:16" x14ac:dyDescent="0.2">
      <c r="A52" s="50">
        <v>51</v>
      </c>
      <c r="B52" s="36" t="s">
        <v>28</v>
      </c>
      <c r="C52" s="36" t="s">
        <v>163</v>
      </c>
      <c r="D52" s="36" t="s">
        <v>17</v>
      </c>
      <c r="E52" s="36" t="s">
        <v>51</v>
      </c>
      <c r="F52" s="37" t="s">
        <v>222</v>
      </c>
      <c r="G52" s="36" t="s">
        <v>329</v>
      </c>
      <c r="H52" s="51">
        <v>16500</v>
      </c>
      <c r="I52" s="52">
        <v>0</v>
      </c>
      <c r="J52" s="51">
        <v>16500</v>
      </c>
      <c r="K52" s="51">
        <f t="shared" si="0"/>
        <v>473.55</v>
      </c>
      <c r="L52" s="52">
        <v>0</v>
      </c>
      <c r="M52" s="51">
        <f t="shared" si="3"/>
        <v>501.6</v>
      </c>
      <c r="N52" s="51">
        <v>125</v>
      </c>
      <c r="O52" s="51">
        <f t="shared" si="1"/>
        <v>1100.1500000000001</v>
      </c>
      <c r="P52" s="53">
        <f t="shared" si="4"/>
        <v>15399.85</v>
      </c>
    </row>
    <row r="53" spans="1:16" x14ac:dyDescent="0.2">
      <c r="A53" s="50">
        <v>52</v>
      </c>
      <c r="B53" s="36" t="s">
        <v>224</v>
      </c>
      <c r="C53" s="36" t="s">
        <v>163</v>
      </c>
      <c r="D53" s="36" t="s">
        <v>17</v>
      </c>
      <c r="E53" s="36" t="s">
        <v>51</v>
      </c>
      <c r="F53" s="37" t="s">
        <v>222</v>
      </c>
      <c r="G53" s="36" t="s">
        <v>329</v>
      </c>
      <c r="H53" s="51">
        <v>16500</v>
      </c>
      <c r="I53" s="52">
        <v>0</v>
      </c>
      <c r="J53" s="51">
        <v>16500</v>
      </c>
      <c r="K53" s="51">
        <f t="shared" si="0"/>
        <v>473.55</v>
      </c>
      <c r="L53" s="52">
        <v>0</v>
      </c>
      <c r="M53" s="51">
        <f t="shared" si="3"/>
        <v>501.6</v>
      </c>
      <c r="N53" s="51">
        <v>25</v>
      </c>
      <c r="O53" s="51">
        <f t="shared" si="1"/>
        <v>1000.1500000000001</v>
      </c>
      <c r="P53" s="53">
        <f t="shared" si="4"/>
        <v>15499.85</v>
      </c>
    </row>
    <row r="54" spans="1:16" x14ac:dyDescent="0.2">
      <c r="A54" s="50">
        <v>53</v>
      </c>
      <c r="B54" s="36" t="s">
        <v>233</v>
      </c>
      <c r="C54" s="36" t="s">
        <v>163</v>
      </c>
      <c r="D54" s="36" t="s">
        <v>17</v>
      </c>
      <c r="E54" s="36" t="s">
        <v>51</v>
      </c>
      <c r="F54" s="37" t="s">
        <v>223</v>
      </c>
      <c r="G54" s="36" t="s">
        <v>329</v>
      </c>
      <c r="H54" s="51">
        <v>16500</v>
      </c>
      <c r="I54" s="52">
        <v>0</v>
      </c>
      <c r="J54" s="51">
        <v>16500</v>
      </c>
      <c r="K54" s="51">
        <f t="shared" si="0"/>
        <v>473.55</v>
      </c>
      <c r="L54" s="52">
        <v>0</v>
      </c>
      <c r="M54" s="51">
        <f t="shared" si="3"/>
        <v>501.6</v>
      </c>
      <c r="N54" s="51">
        <v>25</v>
      </c>
      <c r="O54" s="51">
        <f t="shared" si="1"/>
        <v>1000.1500000000001</v>
      </c>
      <c r="P54" s="53">
        <f t="shared" si="4"/>
        <v>15499.85</v>
      </c>
    </row>
    <row r="55" spans="1:16" ht="24" x14ac:dyDescent="0.2">
      <c r="A55" s="50">
        <v>54</v>
      </c>
      <c r="B55" s="36" t="s">
        <v>108</v>
      </c>
      <c r="C55" s="36" t="s">
        <v>173</v>
      </c>
      <c r="D55" s="36" t="s">
        <v>187</v>
      </c>
      <c r="E55" s="36" t="s">
        <v>48</v>
      </c>
      <c r="F55" s="37" t="s">
        <v>222</v>
      </c>
      <c r="G55" s="36" t="s">
        <v>329</v>
      </c>
      <c r="H55" s="51">
        <v>45000</v>
      </c>
      <c r="I55" s="52">
        <v>0</v>
      </c>
      <c r="J55" s="51">
        <v>45000</v>
      </c>
      <c r="K55" s="51">
        <f t="shared" si="0"/>
        <v>1291.5</v>
      </c>
      <c r="L55" s="51">
        <v>743.29</v>
      </c>
      <c r="M55" s="51">
        <f t="shared" si="3"/>
        <v>1368</v>
      </c>
      <c r="N55" s="51">
        <v>4168.74</v>
      </c>
      <c r="O55" s="51">
        <f t="shared" si="1"/>
        <v>7571.53</v>
      </c>
      <c r="P55" s="53">
        <f t="shared" si="4"/>
        <v>37428.47</v>
      </c>
    </row>
    <row r="56" spans="1:16" ht="24" x14ac:dyDescent="0.2">
      <c r="A56" s="50">
        <v>55</v>
      </c>
      <c r="B56" s="36" t="s">
        <v>149</v>
      </c>
      <c r="C56" s="36" t="s">
        <v>173</v>
      </c>
      <c r="D56" s="36" t="s">
        <v>188</v>
      </c>
      <c r="E56" s="36" t="s">
        <v>48</v>
      </c>
      <c r="F56" s="37" t="s">
        <v>222</v>
      </c>
      <c r="G56" s="36" t="s">
        <v>329</v>
      </c>
      <c r="H56" s="51">
        <v>50000</v>
      </c>
      <c r="I56" s="51">
        <v>0</v>
      </c>
      <c r="J56" s="51">
        <v>50000</v>
      </c>
      <c r="K56" s="51">
        <f t="shared" si="0"/>
        <v>1435</v>
      </c>
      <c r="L56" s="51">
        <v>1651.48</v>
      </c>
      <c r="M56" s="51">
        <f t="shared" si="3"/>
        <v>1520</v>
      </c>
      <c r="N56" s="51">
        <v>1375.12</v>
      </c>
      <c r="O56" s="51">
        <f t="shared" si="1"/>
        <v>5981.5999999999995</v>
      </c>
      <c r="P56" s="53">
        <f t="shared" si="4"/>
        <v>44018.400000000001</v>
      </c>
    </row>
    <row r="57" spans="1:16" ht="24" x14ac:dyDescent="0.2">
      <c r="A57" s="50">
        <v>56</v>
      </c>
      <c r="B57" s="36" t="s">
        <v>212</v>
      </c>
      <c r="C57" s="36" t="s">
        <v>173</v>
      </c>
      <c r="D57" s="36" t="s">
        <v>216</v>
      </c>
      <c r="E57" s="36" t="s">
        <v>59</v>
      </c>
      <c r="F57" s="37" t="s">
        <v>222</v>
      </c>
      <c r="G57" s="36" t="s">
        <v>329</v>
      </c>
      <c r="H57" s="51">
        <v>90000</v>
      </c>
      <c r="I57" s="52">
        <v>0</v>
      </c>
      <c r="J57" s="51">
        <v>90000</v>
      </c>
      <c r="K57" s="51">
        <f t="shared" si="0"/>
        <v>2583</v>
      </c>
      <c r="L57" s="51">
        <v>9753.1200000000008</v>
      </c>
      <c r="M57" s="51">
        <f t="shared" si="3"/>
        <v>2736</v>
      </c>
      <c r="N57" s="51">
        <v>25</v>
      </c>
      <c r="O57" s="51">
        <f t="shared" si="1"/>
        <v>15097.12</v>
      </c>
      <c r="P57" s="53">
        <f t="shared" si="4"/>
        <v>74902.880000000005</v>
      </c>
    </row>
    <row r="58" spans="1:16" ht="24" x14ac:dyDescent="0.2">
      <c r="A58" s="50">
        <v>57</v>
      </c>
      <c r="B58" s="36" t="s">
        <v>75</v>
      </c>
      <c r="C58" s="36" t="s">
        <v>173</v>
      </c>
      <c r="D58" s="36" t="s">
        <v>103</v>
      </c>
      <c r="E58" s="36" t="s">
        <v>48</v>
      </c>
      <c r="F58" s="37" t="s">
        <v>222</v>
      </c>
      <c r="G58" s="36" t="s">
        <v>329</v>
      </c>
      <c r="H58" s="51">
        <v>70000</v>
      </c>
      <c r="I58" s="52">
        <v>0</v>
      </c>
      <c r="J58" s="51">
        <v>70000</v>
      </c>
      <c r="K58" s="51">
        <f t="shared" si="0"/>
        <v>2009</v>
      </c>
      <c r="L58" s="51">
        <v>5098.45</v>
      </c>
      <c r="M58" s="51">
        <f t="shared" si="3"/>
        <v>2128</v>
      </c>
      <c r="N58" s="51">
        <v>1475.12</v>
      </c>
      <c r="O58" s="51">
        <f t="shared" si="1"/>
        <v>10710.57</v>
      </c>
      <c r="P58" s="53">
        <f t="shared" si="4"/>
        <v>59289.43</v>
      </c>
    </row>
    <row r="59" spans="1:16" ht="24" x14ac:dyDescent="0.2">
      <c r="A59" s="50">
        <v>58</v>
      </c>
      <c r="B59" s="36" t="s">
        <v>88</v>
      </c>
      <c r="C59" s="36" t="s">
        <v>173</v>
      </c>
      <c r="D59" s="36" t="s">
        <v>72</v>
      </c>
      <c r="E59" s="36" t="s">
        <v>48</v>
      </c>
      <c r="F59" s="37" t="s">
        <v>222</v>
      </c>
      <c r="G59" s="36" t="s">
        <v>329</v>
      </c>
      <c r="H59" s="51">
        <v>50000</v>
      </c>
      <c r="I59" s="52">
        <v>0</v>
      </c>
      <c r="J59" s="51">
        <v>50000</v>
      </c>
      <c r="K59" s="51">
        <f t="shared" si="0"/>
        <v>1435</v>
      </c>
      <c r="L59" s="51">
        <v>1854</v>
      </c>
      <c r="M59" s="51">
        <f t="shared" si="3"/>
        <v>1520</v>
      </c>
      <c r="N59" s="51">
        <v>125</v>
      </c>
      <c r="O59" s="51">
        <f t="shared" si="1"/>
        <v>4934</v>
      </c>
      <c r="P59" s="53">
        <f t="shared" si="4"/>
        <v>45066</v>
      </c>
    </row>
    <row r="60" spans="1:16" ht="24" x14ac:dyDescent="0.2">
      <c r="A60" s="50">
        <v>59</v>
      </c>
      <c r="B60" s="36" t="s">
        <v>41</v>
      </c>
      <c r="C60" s="36" t="s">
        <v>173</v>
      </c>
      <c r="D60" s="36" t="s">
        <v>72</v>
      </c>
      <c r="E60" s="36" t="s">
        <v>48</v>
      </c>
      <c r="F60" s="37" t="s">
        <v>222</v>
      </c>
      <c r="G60" s="36" t="s">
        <v>329</v>
      </c>
      <c r="H60" s="51">
        <v>50000</v>
      </c>
      <c r="I60" s="52">
        <v>0</v>
      </c>
      <c r="J60" s="51">
        <v>50000</v>
      </c>
      <c r="K60" s="51">
        <f t="shared" si="0"/>
        <v>1435</v>
      </c>
      <c r="L60" s="51">
        <v>1854</v>
      </c>
      <c r="M60" s="51">
        <f t="shared" si="3"/>
        <v>1520</v>
      </c>
      <c r="N60" s="51">
        <v>125</v>
      </c>
      <c r="O60" s="51">
        <f t="shared" si="1"/>
        <v>4934</v>
      </c>
      <c r="P60" s="53">
        <f t="shared" si="4"/>
        <v>45066</v>
      </c>
    </row>
    <row r="61" spans="1:16" ht="24" x14ac:dyDescent="0.2">
      <c r="A61" s="50">
        <v>60</v>
      </c>
      <c r="B61" s="36" t="s">
        <v>34</v>
      </c>
      <c r="C61" s="36" t="s">
        <v>173</v>
      </c>
      <c r="D61" s="36" t="s">
        <v>72</v>
      </c>
      <c r="E61" s="36" t="s">
        <v>48</v>
      </c>
      <c r="F61" s="37" t="s">
        <v>223</v>
      </c>
      <c r="G61" s="36" t="s">
        <v>329</v>
      </c>
      <c r="H61" s="51">
        <v>50000</v>
      </c>
      <c r="I61" s="52">
        <v>0</v>
      </c>
      <c r="J61" s="51">
        <v>50000</v>
      </c>
      <c r="K61" s="51">
        <f t="shared" si="0"/>
        <v>1435</v>
      </c>
      <c r="L61" s="51">
        <v>1854</v>
      </c>
      <c r="M61" s="51">
        <f t="shared" si="3"/>
        <v>1520</v>
      </c>
      <c r="N61" s="51">
        <v>125</v>
      </c>
      <c r="O61" s="51">
        <f t="shared" si="1"/>
        <v>4934</v>
      </c>
      <c r="P61" s="53">
        <f t="shared" si="4"/>
        <v>45066</v>
      </c>
    </row>
    <row r="62" spans="1:16" ht="24" x14ac:dyDescent="0.2">
      <c r="A62" s="50">
        <v>61</v>
      </c>
      <c r="B62" s="36" t="s">
        <v>80</v>
      </c>
      <c r="C62" s="36" t="s">
        <v>173</v>
      </c>
      <c r="D62" s="36" t="s">
        <v>105</v>
      </c>
      <c r="E62" s="36" t="s">
        <v>48</v>
      </c>
      <c r="F62" s="37" t="s">
        <v>222</v>
      </c>
      <c r="G62" s="36" t="s">
        <v>329</v>
      </c>
      <c r="H62" s="51">
        <v>45000</v>
      </c>
      <c r="I62" s="52">
        <v>0</v>
      </c>
      <c r="J62" s="51">
        <v>45000</v>
      </c>
      <c r="K62" s="51">
        <f t="shared" si="0"/>
        <v>1291.5</v>
      </c>
      <c r="L62" s="51">
        <v>1148.33</v>
      </c>
      <c r="M62" s="51">
        <f t="shared" si="3"/>
        <v>1368</v>
      </c>
      <c r="N62" s="51">
        <v>125</v>
      </c>
      <c r="O62" s="51">
        <f t="shared" si="1"/>
        <v>3932.83</v>
      </c>
      <c r="P62" s="53">
        <f t="shared" si="4"/>
        <v>41067.17</v>
      </c>
    </row>
    <row r="63" spans="1:16" ht="24" x14ac:dyDescent="0.2">
      <c r="A63" s="50">
        <v>62</v>
      </c>
      <c r="B63" s="36" t="s">
        <v>35</v>
      </c>
      <c r="C63" s="36" t="s">
        <v>173</v>
      </c>
      <c r="D63" s="36" t="s">
        <v>105</v>
      </c>
      <c r="E63" s="36" t="s">
        <v>48</v>
      </c>
      <c r="F63" s="37" t="s">
        <v>223</v>
      </c>
      <c r="G63" s="36" t="s">
        <v>329</v>
      </c>
      <c r="H63" s="51">
        <v>45000</v>
      </c>
      <c r="I63" s="52">
        <v>0</v>
      </c>
      <c r="J63" s="51">
        <v>45000</v>
      </c>
      <c r="K63" s="51">
        <f t="shared" si="0"/>
        <v>1291.5</v>
      </c>
      <c r="L63" s="51">
        <v>1148.33</v>
      </c>
      <c r="M63" s="51">
        <f t="shared" si="3"/>
        <v>1368</v>
      </c>
      <c r="N63" s="51">
        <v>125</v>
      </c>
      <c r="O63" s="51">
        <f t="shared" si="1"/>
        <v>3932.83</v>
      </c>
      <c r="P63" s="53">
        <f t="shared" si="4"/>
        <v>41067.17</v>
      </c>
    </row>
    <row r="64" spans="1:16" ht="24" x14ac:dyDescent="0.2">
      <c r="A64" s="50">
        <v>63</v>
      </c>
      <c r="B64" s="36" t="s">
        <v>23</v>
      </c>
      <c r="C64" s="36" t="s">
        <v>173</v>
      </c>
      <c r="D64" s="36" t="s">
        <v>105</v>
      </c>
      <c r="E64" s="36" t="s">
        <v>48</v>
      </c>
      <c r="F64" s="37" t="s">
        <v>222</v>
      </c>
      <c r="G64" s="36" t="s">
        <v>329</v>
      </c>
      <c r="H64" s="51">
        <v>45000</v>
      </c>
      <c r="I64" s="52">
        <v>0</v>
      </c>
      <c r="J64" s="51">
        <v>45000</v>
      </c>
      <c r="K64" s="51">
        <f t="shared" si="0"/>
        <v>1291.5</v>
      </c>
      <c r="L64" s="52">
        <v>945.81</v>
      </c>
      <c r="M64" s="51">
        <f t="shared" si="3"/>
        <v>1368</v>
      </c>
      <c r="N64" s="51">
        <v>2193.12</v>
      </c>
      <c r="O64" s="51">
        <f t="shared" si="1"/>
        <v>5798.43</v>
      </c>
      <c r="P64" s="53">
        <f t="shared" si="4"/>
        <v>39201.57</v>
      </c>
    </row>
    <row r="65" spans="1:16" ht="24" x14ac:dyDescent="0.2">
      <c r="A65" s="50">
        <v>64</v>
      </c>
      <c r="B65" s="36" t="s">
        <v>36</v>
      </c>
      <c r="C65" s="36" t="s">
        <v>173</v>
      </c>
      <c r="D65" s="36" t="s">
        <v>105</v>
      </c>
      <c r="E65" s="36" t="s">
        <v>48</v>
      </c>
      <c r="F65" s="37" t="s">
        <v>223</v>
      </c>
      <c r="G65" s="36" t="s">
        <v>329</v>
      </c>
      <c r="H65" s="51">
        <v>45000</v>
      </c>
      <c r="I65" s="52">
        <v>0</v>
      </c>
      <c r="J65" s="51">
        <v>45000</v>
      </c>
      <c r="K65" s="51">
        <f t="shared" si="0"/>
        <v>1291.5</v>
      </c>
      <c r="L65" s="51">
        <v>1148.33</v>
      </c>
      <c r="M65" s="51">
        <f t="shared" si="3"/>
        <v>1368</v>
      </c>
      <c r="N65" s="51">
        <v>25</v>
      </c>
      <c r="O65" s="51">
        <f t="shared" si="1"/>
        <v>3832.83</v>
      </c>
      <c r="P65" s="53">
        <f t="shared" si="4"/>
        <v>41167.17</v>
      </c>
    </row>
    <row r="66" spans="1:16" ht="24" x14ac:dyDescent="0.2">
      <c r="A66" s="50">
        <v>65</v>
      </c>
      <c r="B66" s="36" t="s">
        <v>37</v>
      </c>
      <c r="C66" s="36" t="s">
        <v>173</v>
      </c>
      <c r="D66" s="36" t="s">
        <v>105</v>
      </c>
      <c r="E66" s="36" t="s">
        <v>48</v>
      </c>
      <c r="F66" s="37" t="s">
        <v>222</v>
      </c>
      <c r="G66" s="36" t="s">
        <v>329</v>
      </c>
      <c r="H66" s="51">
        <v>45000</v>
      </c>
      <c r="I66" s="52">
        <v>0</v>
      </c>
      <c r="J66" s="51">
        <v>45000</v>
      </c>
      <c r="K66" s="51">
        <f t="shared" ref="K66:K95" si="5">H66*0.0287</f>
        <v>1291.5</v>
      </c>
      <c r="L66" s="52">
        <v>945.81</v>
      </c>
      <c r="M66" s="51">
        <f t="shared" si="3"/>
        <v>1368</v>
      </c>
      <c r="N66" s="51">
        <v>1475.12</v>
      </c>
      <c r="O66" s="51">
        <f t="shared" ref="O66:O95" si="6">K66+L66+M66+N66</f>
        <v>5080.43</v>
      </c>
      <c r="P66" s="53">
        <f t="shared" si="4"/>
        <v>39919.57</v>
      </c>
    </row>
    <row r="67" spans="1:16" ht="24" x14ac:dyDescent="0.2">
      <c r="A67" s="50">
        <v>66</v>
      </c>
      <c r="B67" s="36" t="s">
        <v>33</v>
      </c>
      <c r="C67" s="36" t="s">
        <v>173</v>
      </c>
      <c r="D67" s="36" t="s">
        <v>105</v>
      </c>
      <c r="E67" s="36" t="s">
        <v>49</v>
      </c>
      <c r="F67" s="37" t="s">
        <v>223</v>
      </c>
      <c r="G67" s="36" t="s">
        <v>329</v>
      </c>
      <c r="H67" s="51">
        <v>45000</v>
      </c>
      <c r="I67" s="52">
        <v>0</v>
      </c>
      <c r="J67" s="51">
        <v>45000</v>
      </c>
      <c r="K67" s="51">
        <f t="shared" si="5"/>
        <v>1291.5</v>
      </c>
      <c r="L67" s="51">
        <v>1148.33</v>
      </c>
      <c r="M67" s="51">
        <f t="shared" si="3"/>
        <v>1368</v>
      </c>
      <c r="N67" s="51">
        <v>125</v>
      </c>
      <c r="O67" s="51">
        <f t="shared" si="6"/>
        <v>3932.83</v>
      </c>
      <c r="P67" s="53">
        <f t="shared" si="4"/>
        <v>41067.17</v>
      </c>
    </row>
    <row r="68" spans="1:16" ht="24" x14ac:dyDescent="0.2">
      <c r="A68" s="50">
        <v>67</v>
      </c>
      <c r="B68" s="36" t="s">
        <v>137</v>
      </c>
      <c r="C68" s="36" t="s">
        <v>173</v>
      </c>
      <c r="D68" s="36" t="s">
        <v>105</v>
      </c>
      <c r="E68" s="36" t="s">
        <v>49</v>
      </c>
      <c r="F68" s="37" t="s">
        <v>222</v>
      </c>
      <c r="G68" s="36" t="s">
        <v>329</v>
      </c>
      <c r="H68" s="51">
        <v>35000</v>
      </c>
      <c r="I68" s="52">
        <v>0</v>
      </c>
      <c r="J68" s="51">
        <v>35000</v>
      </c>
      <c r="K68" s="51">
        <f t="shared" si="5"/>
        <v>1004.5</v>
      </c>
      <c r="L68" s="52">
        <v>0</v>
      </c>
      <c r="M68" s="51">
        <f t="shared" si="3"/>
        <v>1064</v>
      </c>
      <c r="N68" s="51">
        <v>25</v>
      </c>
      <c r="O68" s="51">
        <f t="shared" si="6"/>
        <v>2093.5</v>
      </c>
      <c r="P68" s="53">
        <f t="shared" si="4"/>
        <v>32906.5</v>
      </c>
    </row>
    <row r="69" spans="1:16" ht="24" x14ac:dyDescent="0.2">
      <c r="A69" s="50">
        <v>68</v>
      </c>
      <c r="B69" s="36" t="s">
        <v>11</v>
      </c>
      <c r="C69" s="36" t="s">
        <v>173</v>
      </c>
      <c r="D69" s="36" t="s">
        <v>105</v>
      </c>
      <c r="E69" s="36" t="s">
        <v>49</v>
      </c>
      <c r="F69" s="37" t="s">
        <v>223</v>
      </c>
      <c r="G69" s="36" t="s">
        <v>329</v>
      </c>
      <c r="H69" s="51">
        <v>45000</v>
      </c>
      <c r="I69" s="52">
        <v>0</v>
      </c>
      <c r="J69" s="51">
        <v>45000</v>
      </c>
      <c r="K69" s="51">
        <f t="shared" si="5"/>
        <v>1291.5</v>
      </c>
      <c r="L69" s="51">
        <v>1148.33</v>
      </c>
      <c r="M69" s="51">
        <f t="shared" si="3"/>
        <v>1368</v>
      </c>
      <c r="N69" s="51">
        <v>125</v>
      </c>
      <c r="O69" s="51">
        <f t="shared" si="6"/>
        <v>3932.83</v>
      </c>
      <c r="P69" s="53">
        <f t="shared" si="4"/>
        <v>41067.17</v>
      </c>
    </row>
    <row r="70" spans="1:16" ht="24" x14ac:dyDescent="0.2">
      <c r="A70" s="50">
        <v>69</v>
      </c>
      <c r="B70" s="36" t="s">
        <v>7</v>
      </c>
      <c r="C70" s="36" t="s">
        <v>194</v>
      </c>
      <c r="D70" s="36" t="s">
        <v>197</v>
      </c>
      <c r="E70" s="36" t="s">
        <v>48</v>
      </c>
      <c r="F70" s="37" t="s">
        <v>223</v>
      </c>
      <c r="G70" s="36" t="s">
        <v>329</v>
      </c>
      <c r="H70" s="51">
        <v>150000</v>
      </c>
      <c r="I70" s="52">
        <v>0</v>
      </c>
      <c r="J70" s="51">
        <v>150000</v>
      </c>
      <c r="K70" s="51">
        <f t="shared" si="5"/>
        <v>4305</v>
      </c>
      <c r="L70" s="51">
        <v>23866.62</v>
      </c>
      <c r="M70" s="51">
        <v>4560</v>
      </c>
      <c r="N70" s="51">
        <v>125</v>
      </c>
      <c r="O70" s="51">
        <f t="shared" si="6"/>
        <v>32856.619999999995</v>
      </c>
      <c r="P70" s="53">
        <f t="shared" si="4"/>
        <v>117143.38</v>
      </c>
    </row>
    <row r="71" spans="1:16" ht="24" x14ac:dyDescent="0.2">
      <c r="A71" s="50">
        <v>70</v>
      </c>
      <c r="B71" s="36" t="s">
        <v>39</v>
      </c>
      <c r="C71" s="36" t="s">
        <v>194</v>
      </c>
      <c r="D71" s="36" t="s">
        <v>268</v>
      </c>
      <c r="E71" s="36" t="s">
        <v>48</v>
      </c>
      <c r="F71" s="37" t="s">
        <v>223</v>
      </c>
      <c r="G71" s="36" t="s">
        <v>329</v>
      </c>
      <c r="H71" s="51">
        <v>80000</v>
      </c>
      <c r="I71" s="52">
        <v>0</v>
      </c>
      <c r="J71" s="51">
        <v>80000</v>
      </c>
      <c r="K71" s="51">
        <f t="shared" si="5"/>
        <v>2296</v>
      </c>
      <c r="L71" s="51">
        <v>7063.34</v>
      </c>
      <c r="M71" s="51">
        <f t="shared" ref="M71:M85" si="7">H71*0.0304</f>
        <v>2432</v>
      </c>
      <c r="N71" s="51">
        <v>1475.12</v>
      </c>
      <c r="O71" s="51">
        <f t="shared" si="6"/>
        <v>13266.46</v>
      </c>
      <c r="P71" s="53">
        <f t="shared" si="4"/>
        <v>66733.540000000008</v>
      </c>
    </row>
    <row r="72" spans="1:16" ht="24" x14ac:dyDescent="0.2">
      <c r="A72" s="50">
        <v>71</v>
      </c>
      <c r="B72" s="36" t="s">
        <v>42</v>
      </c>
      <c r="C72" s="36" t="s">
        <v>172</v>
      </c>
      <c r="D72" s="36" t="s">
        <v>74</v>
      </c>
      <c r="E72" s="36" t="s">
        <v>48</v>
      </c>
      <c r="F72" s="37" t="s">
        <v>222</v>
      </c>
      <c r="G72" s="36" t="s">
        <v>329</v>
      </c>
      <c r="H72" s="51">
        <v>80000</v>
      </c>
      <c r="I72" s="52">
        <v>0</v>
      </c>
      <c r="J72" s="51">
        <v>80000</v>
      </c>
      <c r="K72" s="51">
        <f t="shared" si="5"/>
        <v>2296</v>
      </c>
      <c r="L72" s="51">
        <v>0</v>
      </c>
      <c r="M72" s="51">
        <f t="shared" si="7"/>
        <v>2432</v>
      </c>
      <c r="N72" s="51">
        <v>843</v>
      </c>
      <c r="O72" s="51">
        <f t="shared" si="6"/>
        <v>5571</v>
      </c>
      <c r="P72" s="53">
        <f t="shared" si="4"/>
        <v>74429</v>
      </c>
    </row>
    <row r="73" spans="1:16" ht="24" x14ac:dyDescent="0.2">
      <c r="A73" s="50">
        <v>72</v>
      </c>
      <c r="B73" s="36" t="s">
        <v>98</v>
      </c>
      <c r="C73" s="36" t="s">
        <v>172</v>
      </c>
      <c r="D73" s="36" t="s">
        <v>97</v>
      </c>
      <c r="E73" s="36" t="s">
        <v>49</v>
      </c>
      <c r="F73" s="37" t="s">
        <v>222</v>
      </c>
      <c r="G73" s="36" t="s">
        <v>329</v>
      </c>
      <c r="H73" s="51">
        <v>70000</v>
      </c>
      <c r="I73" s="52">
        <v>0</v>
      </c>
      <c r="J73" s="51">
        <v>70000</v>
      </c>
      <c r="K73" s="51">
        <f t="shared" si="5"/>
        <v>2009</v>
      </c>
      <c r="L73" s="51">
        <v>5368.48</v>
      </c>
      <c r="M73" s="51">
        <f t="shared" si="7"/>
        <v>2128</v>
      </c>
      <c r="N73" s="51">
        <v>125</v>
      </c>
      <c r="O73" s="51">
        <f t="shared" si="6"/>
        <v>9630.48</v>
      </c>
      <c r="P73" s="53">
        <f t="shared" si="4"/>
        <v>60369.520000000004</v>
      </c>
    </row>
    <row r="74" spans="1:16" ht="24" x14ac:dyDescent="0.2">
      <c r="A74" s="50">
        <v>73</v>
      </c>
      <c r="B74" s="36" t="s">
        <v>43</v>
      </c>
      <c r="C74" s="36" t="s">
        <v>172</v>
      </c>
      <c r="D74" s="36" t="s">
        <v>74</v>
      </c>
      <c r="E74" s="36" t="s">
        <v>48</v>
      </c>
      <c r="F74" s="37" t="s">
        <v>222</v>
      </c>
      <c r="G74" s="36" t="s">
        <v>329</v>
      </c>
      <c r="H74" s="51">
        <v>70000</v>
      </c>
      <c r="I74" s="52">
        <v>0</v>
      </c>
      <c r="J74" s="51">
        <v>70000</v>
      </c>
      <c r="K74" s="51">
        <f t="shared" si="5"/>
        <v>2009</v>
      </c>
      <c r="L74" s="51">
        <v>5368.48</v>
      </c>
      <c r="M74" s="51">
        <f t="shared" si="7"/>
        <v>2128</v>
      </c>
      <c r="N74" s="51">
        <v>125</v>
      </c>
      <c r="O74" s="51">
        <f t="shared" si="6"/>
        <v>9630.48</v>
      </c>
      <c r="P74" s="53">
        <f t="shared" si="4"/>
        <v>60369.520000000004</v>
      </c>
    </row>
    <row r="75" spans="1:16" ht="24" x14ac:dyDescent="0.2">
      <c r="A75" s="50">
        <v>74</v>
      </c>
      <c r="B75" s="36" t="s">
        <v>73</v>
      </c>
      <c r="C75" s="36" t="s">
        <v>172</v>
      </c>
      <c r="D75" s="36" t="s">
        <v>74</v>
      </c>
      <c r="E75" s="36" t="s">
        <v>48</v>
      </c>
      <c r="F75" s="37" t="s">
        <v>222</v>
      </c>
      <c r="G75" s="36" t="s">
        <v>329</v>
      </c>
      <c r="H75" s="51">
        <v>50000</v>
      </c>
      <c r="I75" s="52">
        <v>0</v>
      </c>
      <c r="J75" s="51">
        <v>50000</v>
      </c>
      <c r="K75" s="51">
        <f t="shared" si="5"/>
        <v>1435</v>
      </c>
      <c r="L75" s="51">
        <v>1854</v>
      </c>
      <c r="M75" s="51">
        <f t="shared" si="7"/>
        <v>1520</v>
      </c>
      <c r="N75" s="51">
        <v>125</v>
      </c>
      <c r="O75" s="51">
        <f t="shared" si="6"/>
        <v>4934</v>
      </c>
      <c r="P75" s="53">
        <f t="shared" si="4"/>
        <v>45066</v>
      </c>
    </row>
    <row r="76" spans="1:16" ht="24" x14ac:dyDescent="0.2">
      <c r="A76" s="50">
        <v>75</v>
      </c>
      <c r="B76" s="36" t="s">
        <v>76</v>
      </c>
      <c r="C76" s="36" t="s">
        <v>172</v>
      </c>
      <c r="D76" s="36" t="s">
        <v>74</v>
      </c>
      <c r="E76" s="36" t="s">
        <v>48</v>
      </c>
      <c r="F76" s="37" t="s">
        <v>222</v>
      </c>
      <c r="G76" s="36" t="s">
        <v>329</v>
      </c>
      <c r="H76" s="51">
        <v>50000</v>
      </c>
      <c r="I76" s="52">
        <v>0</v>
      </c>
      <c r="J76" s="51">
        <v>50000</v>
      </c>
      <c r="K76" s="51">
        <f t="shared" si="5"/>
        <v>1435</v>
      </c>
      <c r="L76" s="51">
        <v>1854</v>
      </c>
      <c r="M76" s="51">
        <f t="shared" si="7"/>
        <v>1520</v>
      </c>
      <c r="N76" s="51">
        <v>843</v>
      </c>
      <c r="O76" s="51">
        <f t="shared" si="6"/>
        <v>5652</v>
      </c>
      <c r="P76" s="53">
        <f t="shared" si="4"/>
        <v>44348</v>
      </c>
    </row>
    <row r="77" spans="1:16" ht="24" x14ac:dyDescent="0.2">
      <c r="A77" s="50">
        <v>76</v>
      </c>
      <c r="B77" s="36" t="s">
        <v>77</v>
      </c>
      <c r="C77" s="36" t="s">
        <v>172</v>
      </c>
      <c r="D77" s="36" t="s">
        <v>74</v>
      </c>
      <c r="E77" s="36" t="s">
        <v>48</v>
      </c>
      <c r="F77" s="37" t="s">
        <v>222</v>
      </c>
      <c r="G77" s="36" t="s">
        <v>329</v>
      </c>
      <c r="H77" s="51">
        <v>50000</v>
      </c>
      <c r="I77" s="52">
        <v>0</v>
      </c>
      <c r="J77" s="51">
        <v>50000</v>
      </c>
      <c r="K77" s="51">
        <f t="shared" si="5"/>
        <v>1435</v>
      </c>
      <c r="L77" s="51">
        <v>1854</v>
      </c>
      <c r="M77" s="51">
        <f t="shared" si="7"/>
        <v>1520</v>
      </c>
      <c r="N77" s="51">
        <v>125</v>
      </c>
      <c r="O77" s="51">
        <f t="shared" si="6"/>
        <v>4934</v>
      </c>
      <c r="P77" s="53">
        <f t="shared" si="4"/>
        <v>45066</v>
      </c>
    </row>
    <row r="78" spans="1:16" ht="24" x14ac:dyDescent="0.2">
      <c r="A78" s="50">
        <v>77</v>
      </c>
      <c r="B78" s="36" t="s">
        <v>78</v>
      </c>
      <c r="C78" s="36" t="s">
        <v>172</v>
      </c>
      <c r="D78" s="36" t="s">
        <v>74</v>
      </c>
      <c r="E78" s="36" t="s">
        <v>48</v>
      </c>
      <c r="F78" s="37" t="s">
        <v>222</v>
      </c>
      <c r="G78" s="36" t="s">
        <v>329</v>
      </c>
      <c r="H78" s="51">
        <v>50000</v>
      </c>
      <c r="I78" s="52">
        <v>0</v>
      </c>
      <c r="J78" s="51">
        <v>50000</v>
      </c>
      <c r="K78" s="51">
        <f t="shared" si="5"/>
        <v>1435</v>
      </c>
      <c r="L78" s="51">
        <v>1651.48</v>
      </c>
      <c r="M78" s="51">
        <f t="shared" si="7"/>
        <v>1520</v>
      </c>
      <c r="N78" s="51">
        <v>1475.12</v>
      </c>
      <c r="O78" s="51">
        <f t="shared" si="6"/>
        <v>6081.5999999999995</v>
      </c>
      <c r="P78" s="53">
        <f t="shared" si="4"/>
        <v>43918.400000000001</v>
      </c>
    </row>
    <row r="79" spans="1:16" ht="24" x14ac:dyDescent="0.2">
      <c r="A79" s="50">
        <v>78</v>
      </c>
      <c r="B79" s="36" t="s">
        <v>109</v>
      </c>
      <c r="C79" s="36" t="s">
        <v>172</v>
      </c>
      <c r="D79" s="36" t="s">
        <v>74</v>
      </c>
      <c r="E79" s="36" t="s">
        <v>48</v>
      </c>
      <c r="F79" s="37" t="s">
        <v>222</v>
      </c>
      <c r="G79" s="36" t="s">
        <v>329</v>
      </c>
      <c r="H79" s="51">
        <v>50000</v>
      </c>
      <c r="I79" s="52">
        <v>0</v>
      </c>
      <c r="J79" s="51">
        <v>50000</v>
      </c>
      <c r="K79" s="51">
        <f t="shared" si="5"/>
        <v>1435</v>
      </c>
      <c r="L79" s="51">
        <v>1854</v>
      </c>
      <c r="M79" s="51">
        <f t="shared" si="7"/>
        <v>1520</v>
      </c>
      <c r="N79" s="51">
        <v>25</v>
      </c>
      <c r="O79" s="51">
        <f t="shared" si="6"/>
        <v>4834</v>
      </c>
      <c r="P79" s="53">
        <f t="shared" si="4"/>
        <v>45166</v>
      </c>
    </row>
    <row r="80" spans="1:16" ht="24" x14ac:dyDescent="0.2">
      <c r="A80" s="50">
        <v>79</v>
      </c>
      <c r="B80" s="36" t="s">
        <v>199</v>
      </c>
      <c r="C80" s="36" t="s">
        <v>172</v>
      </c>
      <c r="D80" s="36" t="s">
        <v>116</v>
      </c>
      <c r="E80" s="36" t="s">
        <v>59</v>
      </c>
      <c r="F80" s="37" t="s">
        <v>222</v>
      </c>
      <c r="G80" s="36" t="s">
        <v>329</v>
      </c>
      <c r="H80" s="51">
        <v>45000</v>
      </c>
      <c r="I80" s="52">
        <v>0</v>
      </c>
      <c r="J80" s="51">
        <v>45000</v>
      </c>
      <c r="K80" s="51">
        <f t="shared" si="5"/>
        <v>1291.5</v>
      </c>
      <c r="L80" s="51">
        <v>1148.33</v>
      </c>
      <c r="M80" s="51">
        <f t="shared" si="7"/>
        <v>1368</v>
      </c>
      <c r="N80" s="51">
        <v>125</v>
      </c>
      <c r="O80" s="51">
        <f t="shared" si="6"/>
        <v>3932.83</v>
      </c>
      <c r="P80" s="53">
        <f t="shared" si="4"/>
        <v>41067.17</v>
      </c>
    </row>
    <row r="81" spans="1:16" ht="24" x14ac:dyDescent="0.2">
      <c r="A81" s="50">
        <v>80</v>
      </c>
      <c r="B81" s="36" t="s">
        <v>25</v>
      </c>
      <c r="C81" s="36" t="s">
        <v>172</v>
      </c>
      <c r="D81" s="36" t="s">
        <v>13</v>
      </c>
      <c r="E81" s="36" t="s">
        <v>49</v>
      </c>
      <c r="F81" s="37" t="s">
        <v>222</v>
      </c>
      <c r="G81" s="36" t="s">
        <v>329</v>
      </c>
      <c r="H81" s="51">
        <v>35000</v>
      </c>
      <c r="I81" s="52">
        <v>0</v>
      </c>
      <c r="J81" s="51">
        <v>35000</v>
      </c>
      <c r="K81" s="51">
        <f t="shared" si="5"/>
        <v>1004.5</v>
      </c>
      <c r="L81" s="51">
        <v>0</v>
      </c>
      <c r="M81" s="51">
        <f t="shared" si="7"/>
        <v>1064</v>
      </c>
      <c r="N81" s="51">
        <v>125</v>
      </c>
      <c r="O81" s="51">
        <f t="shared" si="6"/>
        <v>2193.5</v>
      </c>
      <c r="P81" s="53">
        <f t="shared" si="4"/>
        <v>32806.5</v>
      </c>
    </row>
    <row r="82" spans="1:16" ht="24" x14ac:dyDescent="0.2">
      <c r="A82" s="50">
        <v>81</v>
      </c>
      <c r="B82" s="36" t="s">
        <v>38</v>
      </c>
      <c r="C82" s="36" t="s">
        <v>174</v>
      </c>
      <c r="D82" s="36" t="s">
        <v>256</v>
      </c>
      <c r="E82" s="36" t="s">
        <v>49</v>
      </c>
      <c r="F82" s="37" t="s">
        <v>222</v>
      </c>
      <c r="G82" s="36" t="s">
        <v>329</v>
      </c>
      <c r="H82" s="51">
        <v>110000</v>
      </c>
      <c r="I82" s="52">
        <v>0</v>
      </c>
      <c r="J82" s="51">
        <v>110000</v>
      </c>
      <c r="K82" s="51">
        <f t="shared" si="5"/>
        <v>3157</v>
      </c>
      <c r="L82" s="51">
        <v>14457.62</v>
      </c>
      <c r="M82" s="51">
        <f t="shared" si="7"/>
        <v>3344</v>
      </c>
      <c r="N82" s="51">
        <v>125</v>
      </c>
      <c r="O82" s="51">
        <f t="shared" si="6"/>
        <v>21083.620000000003</v>
      </c>
      <c r="P82" s="53">
        <f t="shared" si="4"/>
        <v>88916.38</v>
      </c>
    </row>
    <row r="83" spans="1:16" ht="24" x14ac:dyDescent="0.2">
      <c r="A83" s="50">
        <v>82</v>
      </c>
      <c r="B83" s="36" t="s">
        <v>63</v>
      </c>
      <c r="C83" s="36" t="s">
        <v>174</v>
      </c>
      <c r="D83" s="36" t="s">
        <v>250</v>
      </c>
      <c r="E83" s="36" t="s">
        <v>49</v>
      </c>
      <c r="F83" s="37" t="s">
        <v>223</v>
      </c>
      <c r="G83" s="36" t="s">
        <v>329</v>
      </c>
      <c r="H83" s="51">
        <v>65000</v>
      </c>
      <c r="I83" s="52">
        <v>0</v>
      </c>
      <c r="J83" s="51">
        <v>65000</v>
      </c>
      <c r="K83" s="51">
        <f t="shared" si="5"/>
        <v>1865.5</v>
      </c>
      <c r="L83" s="51">
        <v>4157.55</v>
      </c>
      <c r="M83" s="51">
        <f t="shared" si="7"/>
        <v>1976</v>
      </c>
      <c r="N83" s="51">
        <v>1475.12</v>
      </c>
      <c r="O83" s="51">
        <f t="shared" si="6"/>
        <v>9474.17</v>
      </c>
      <c r="P83" s="53">
        <f t="shared" si="4"/>
        <v>55525.83</v>
      </c>
    </row>
    <row r="84" spans="1:16" ht="24" x14ac:dyDescent="0.2">
      <c r="A84" s="50">
        <v>83</v>
      </c>
      <c r="B84" s="36" t="s">
        <v>189</v>
      </c>
      <c r="C84" s="36" t="s">
        <v>174</v>
      </c>
      <c r="D84" s="36" t="s">
        <v>250</v>
      </c>
      <c r="E84" s="36" t="s">
        <v>49</v>
      </c>
      <c r="F84" s="37" t="s">
        <v>222</v>
      </c>
      <c r="G84" s="36" t="s">
        <v>329</v>
      </c>
      <c r="H84" s="51">
        <v>35000</v>
      </c>
      <c r="I84" s="52">
        <v>0</v>
      </c>
      <c r="J84" s="51">
        <v>35000</v>
      </c>
      <c r="K84" s="51">
        <f t="shared" si="5"/>
        <v>1004.5</v>
      </c>
      <c r="L84" s="51">
        <v>0</v>
      </c>
      <c r="M84" s="51">
        <f t="shared" si="7"/>
        <v>1064</v>
      </c>
      <c r="N84" s="51">
        <v>3125</v>
      </c>
      <c r="O84" s="51">
        <f t="shared" si="6"/>
        <v>5193.5</v>
      </c>
      <c r="P84" s="53">
        <f t="shared" si="4"/>
        <v>29806.5</v>
      </c>
    </row>
    <row r="85" spans="1:16" ht="24" x14ac:dyDescent="0.2">
      <c r="A85" s="50">
        <v>84</v>
      </c>
      <c r="B85" s="36" t="s">
        <v>240</v>
      </c>
      <c r="C85" s="36" t="s">
        <v>174</v>
      </c>
      <c r="D85" s="36" t="s">
        <v>241</v>
      </c>
      <c r="E85" s="36" t="s">
        <v>49</v>
      </c>
      <c r="F85" s="37" t="s">
        <v>222</v>
      </c>
      <c r="G85" s="36" t="s">
        <v>329</v>
      </c>
      <c r="H85" s="51">
        <v>35000</v>
      </c>
      <c r="I85" s="52">
        <v>0</v>
      </c>
      <c r="J85" s="51">
        <v>35000</v>
      </c>
      <c r="K85" s="51">
        <f t="shared" si="5"/>
        <v>1004.5</v>
      </c>
      <c r="L85" s="51">
        <v>0</v>
      </c>
      <c r="M85" s="51">
        <f t="shared" si="7"/>
        <v>1064</v>
      </c>
      <c r="N85" s="51">
        <v>125</v>
      </c>
      <c r="O85" s="51">
        <f t="shared" si="6"/>
        <v>2193.5</v>
      </c>
      <c r="P85" s="53">
        <f t="shared" si="4"/>
        <v>32806.5</v>
      </c>
    </row>
    <row r="86" spans="1:16" x14ac:dyDescent="0.2">
      <c r="A86" s="50">
        <v>85</v>
      </c>
      <c r="B86" s="36" t="s">
        <v>19</v>
      </c>
      <c r="C86" s="36" t="s">
        <v>226</v>
      </c>
      <c r="D86" s="36" t="s">
        <v>66</v>
      </c>
      <c r="E86" s="36" t="s">
        <v>48</v>
      </c>
      <c r="F86" s="37" t="s">
        <v>223</v>
      </c>
      <c r="G86" s="36" t="s">
        <v>329</v>
      </c>
      <c r="H86" s="51">
        <v>150000</v>
      </c>
      <c r="I86" s="52">
        <v>0</v>
      </c>
      <c r="J86" s="51">
        <v>150000</v>
      </c>
      <c r="K86" s="51">
        <f t="shared" si="5"/>
        <v>4305</v>
      </c>
      <c r="L86" s="51">
        <v>23529.09</v>
      </c>
      <c r="M86" s="51">
        <v>4560</v>
      </c>
      <c r="N86" s="51">
        <v>1475.12</v>
      </c>
      <c r="O86" s="51">
        <f t="shared" si="6"/>
        <v>33869.21</v>
      </c>
      <c r="P86" s="53">
        <f t="shared" si="4"/>
        <v>116130.79000000001</v>
      </c>
    </row>
    <row r="87" spans="1:16" ht="24" x14ac:dyDescent="0.2">
      <c r="A87" s="50">
        <v>86</v>
      </c>
      <c r="B87" s="36" t="s">
        <v>87</v>
      </c>
      <c r="C87" s="36" t="s">
        <v>226</v>
      </c>
      <c r="D87" s="36" t="s">
        <v>22</v>
      </c>
      <c r="E87" s="36" t="s">
        <v>49</v>
      </c>
      <c r="F87" s="37" t="s">
        <v>222</v>
      </c>
      <c r="G87" s="36" t="s">
        <v>329</v>
      </c>
      <c r="H87" s="51">
        <v>75000</v>
      </c>
      <c r="I87" s="52">
        <v>0</v>
      </c>
      <c r="J87" s="51">
        <v>75000</v>
      </c>
      <c r="K87" s="51">
        <f t="shared" si="5"/>
        <v>2152.5</v>
      </c>
      <c r="L87" s="51">
        <v>6309.38</v>
      </c>
      <c r="M87" s="51">
        <f t="shared" ref="M87:M95" si="8">H87*0.0304</f>
        <v>2280</v>
      </c>
      <c r="N87" s="51">
        <v>125</v>
      </c>
      <c r="O87" s="51">
        <f t="shared" si="6"/>
        <v>10866.880000000001</v>
      </c>
      <c r="P87" s="53">
        <f t="shared" si="4"/>
        <v>64133.119999999995</v>
      </c>
    </row>
    <row r="88" spans="1:16" x14ac:dyDescent="0.2">
      <c r="A88" s="50">
        <v>87</v>
      </c>
      <c r="B88" s="36" t="s">
        <v>104</v>
      </c>
      <c r="C88" s="36" t="s">
        <v>226</v>
      </c>
      <c r="D88" s="36" t="s">
        <v>13</v>
      </c>
      <c r="E88" s="36" t="s">
        <v>49</v>
      </c>
      <c r="F88" s="37" t="s">
        <v>222</v>
      </c>
      <c r="G88" s="36" t="s">
        <v>329</v>
      </c>
      <c r="H88" s="51">
        <v>30000</v>
      </c>
      <c r="I88" s="52">
        <v>0</v>
      </c>
      <c r="J88" s="51">
        <v>30000</v>
      </c>
      <c r="K88" s="51">
        <f t="shared" si="5"/>
        <v>861</v>
      </c>
      <c r="L88" s="51">
        <v>0</v>
      </c>
      <c r="M88" s="51">
        <f t="shared" si="8"/>
        <v>912</v>
      </c>
      <c r="N88" s="51">
        <v>1475.12</v>
      </c>
      <c r="O88" s="51">
        <f t="shared" si="6"/>
        <v>3248.12</v>
      </c>
      <c r="P88" s="53">
        <f t="shared" si="4"/>
        <v>26751.88</v>
      </c>
    </row>
    <row r="89" spans="1:16" ht="24" x14ac:dyDescent="0.2">
      <c r="A89" s="50">
        <v>88</v>
      </c>
      <c r="B89" s="36" t="s">
        <v>101</v>
      </c>
      <c r="C89" s="36" t="s">
        <v>226</v>
      </c>
      <c r="D89" s="36" t="s">
        <v>13</v>
      </c>
      <c r="E89" s="36" t="s">
        <v>49</v>
      </c>
      <c r="F89" s="37" t="s">
        <v>223</v>
      </c>
      <c r="G89" s="36" t="s">
        <v>329</v>
      </c>
      <c r="H89" s="51">
        <v>35000</v>
      </c>
      <c r="I89" s="52">
        <v>0</v>
      </c>
      <c r="J89" s="51">
        <v>35000</v>
      </c>
      <c r="K89" s="51">
        <f t="shared" si="5"/>
        <v>1004.5</v>
      </c>
      <c r="L89" s="51">
        <v>0</v>
      </c>
      <c r="M89" s="51">
        <f t="shared" si="8"/>
        <v>1064</v>
      </c>
      <c r="N89" s="51">
        <v>125</v>
      </c>
      <c r="O89" s="51">
        <f t="shared" si="6"/>
        <v>2193.5</v>
      </c>
      <c r="P89" s="53">
        <f t="shared" si="4"/>
        <v>32806.5</v>
      </c>
    </row>
    <row r="90" spans="1:16" ht="24" x14ac:dyDescent="0.2">
      <c r="A90" s="50">
        <v>89</v>
      </c>
      <c r="B90" s="36" t="s">
        <v>15</v>
      </c>
      <c r="C90" s="36" t="s">
        <v>226</v>
      </c>
      <c r="D90" s="36" t="s">
        <v>16</v>
      </c>
      <c r="E90" s="36" t="s">
        <v>48</v>
      </c>
      <c r="F90" s="37" t="s">
        <v>222</v>
      </c>
      <c r="G90" s="36" t="s">
        <v>329</v>
      </c>
      <c r="H90" s="51">
        <v>45000</v>
      </c>
      <c r="I90" s="52">
        <v>0</v>
      </c>
      <c r="J90" s="51">
        <v>45000</v>
      </c>
      <c r="K90" s="51">
        <f t="shared" si="5"/>
        <v>1291.5</v>
      </c>
      <c r="L90" s="51">
        <v>1148.33</v>
      </c>
      <c r="M90" s="51">
        <f t="shared" si="8"/>
        <v>1368</v>
      </c>
      <c r="N90" s="51">
        <v>125</v>
      </c>
      <c r="O90" s="51">
        <f t="shared" si="6"/>
        <v>3932.83</v>
      </c>
      <c r="P90" s="53">
        <f t="shared" si="4"/>
        <v>41067.17</v>
      </c>
    </row>
    <row r="91" spans="1:16" ht="24" x14ac:dyDescent="0.2">
      <c r="A91" s="50">
        <v>90</v>
      </c>
      <c r="B91" s="36" t="s">
        <v>21</v>
      </c>
      <c r="C91" s="36" t="s">
        <v>226</v>
      </c>
      <c r="D91" s="36" t="s">
        <v>10</v>
      </c>
      <c r="E91" s="36" t="s">
        <v>51</v>
      </c>
      <c r="F91" s="37" t="s">
        <v>223</v>
      </c>
      <c r="G91" s="36" t="s">
        <v>329</v>
      </c>
      <c r="H91" s="51">
        <v>22000</v>
      </c>
      <c r="I91" s="52">
        <v>0</v>
      </c>
      <c r="J91" s="51">
        <v>22000</v>
      </c>
      <c r="K91" s="51">
        <f t="shared" si="5"/>
        <v>631.4</v>
      </c>
      <c r="L91" s="52">
        <v>0</v>
      </c>
      <c r="M91" s="51">
        <f t="shared" si="8"/>
        <v>668.8</v>
      </c>
      <c r="N91" s="51">
        <v>125</v>
      </c>
      <c r="O91" s="51">
        <f t="shared" si="6"/>
        <v>1425.1999999999998</v>
      </c>
      <c r="P91" s="53">
        <f t="shared" si="4"/>
        <v>20574.8</v>
      </c>
    </row>
    <row r="92" spans="1:16" ht="24" x14ac:dyDescent="0.2">
      <c r="A92" s="50">
        <v>91</v>
      </c>
      <c r="B92" s="36" t="s">
        <v>18</v>
      </c>
      <c r="C92" s="36" t="s">
        <v>226</v>
      </c>
      <c r="D92" s="36" t="s">
        <v>17</v>
      </c>
      <c r="E92" s="36" t="s">
        <v>51</v>
      </c>
      <c r="F92" s="37" t="s">
        <v>222</v>
      </c>
      <c r="G92" s="36" t="s">
        <v>329</v>
      </c>
      <c r="H92" s="51">
        <v>16500</v>
      </c>
      <c r="I92" s="52">
        <v>0</v>
      </c>
      <c r="J92" s="51">
        <v>16500</v>
      </c>
      <c r="K92" s="51">
        <f t="shared" si="5"/>
        <v>473.55</v>
      </c>
      <c r="L92" s="52">
        <v>0</v>
      </c>
      <c r="M92" s="51">
        <f t="shared" si="8"/>
        <v>501.6</v>
      </c>
      <c r="N92" s="51">
        <v>125</v>
      </c>
      <c r="O92" s="51">
        <f t="shared" si="6"/>
        <v>1100.1500000000001</v>
      </c>
      <c r="P92" s="53">
        <f t="shared" si="4"/>
        <v>15399.85</v>
      </c>
    </row>
    <row r="93" spans="1:16" ht="24" x14ac:dyDescent="0.2">
      <c r="A93" s="50">
        <v>92</v>
      </c>
      <c r="B93" s="36" t="s">
        <v>196</v>
      </c>
      <c r="C93" s="36" t="s">
        <v>184</v>
      </c>
      <c r="D93" s="36" t="s">
        <v>32</v>
      </c>
      <c r="E93" s="36" t="s">
        <v>59</v>
      </c>
      <c r="F93" s="37" t="s">
        <v>223</v>
      </c>
      <c r="G93" s="36" t="s">
        <v>329</v>
      </c>
      <c r="H93" s="51">
        <v>70000</v>
      </c>
      <c r="I93" s="52">
        <v>0</v>
      </c>
      <c r="J93" s="51">
        <v>70000</v>
      </c>
      <c r="K93" s="51">
        <f t="shared" si="5"/>
        <v>2009</v>
      </c>
      <c r="L93" s="51">
        <v>5368.48</v>
      </c>
      <c r="M93" s="51">
        <f t="shared" si="8"/>
        <v>2128</v>
      </c>
      <c r="N93" s="51">
        <v>25</v>
      </c>
      <c r="O93" s="51">
        <f t="shared" si="6"/>
        <v>9530.48</v>
      </c>
      <c r="P93" s="53">
        <f t="shared" si="4"/>
        <v>60469.520000000004</v>
      </c>
    </row>
    <row r="94" spans="1:16" x14ac:dyDescent="0.2">
      <c r="A94" s="50">
        <v>93</v>
      </c>
      <c r="B94" s="36" t="s">
        <v>182</v>
      </c>
      <c r="C94" s="36" t="s">
        <v>184</v>
      </c>
      <c r="D94" s="36" t="s">
        <v>13</v>
      </c>
      <c r="E94" s="36" t="s">
        <v>49</v>
      </c>
      <c r="F94" s="37" t="s">
        <v>222</v>
      </c>
      <c r="G94" s="36" t="s">
        <v>329</v>
      </c>
      <c r="H94" s="51">
        <v>35000</v>
      </c>
      <c r="I94" s="52">
        <v>0</v>
      </c>
      <c r="J94" s="51">
        <v>35000</v>
      </c>
      <c r="K94" s="51">
        <f t="shared" si="5"/>
        <v>1004.5</v>
      </c>
      <c r="L94" s="52">
        <v>0</v>
      </c>
      <c r="M94" s="51">
        <f t="shared" si="8"/>
        <v>1064</v>
      </c>
      <c r="N94" s="51">
        <v>25</v>
      </c>
      <c r="O94" s="51">
        <f t="shared" si="6"/>
        <v>2093.5</v>
      </c>
      <c r="P94" s="53">
        <f t="shared" si="4"/>
        <v>32906.5</v>
      </c>
    </row>
    <row r="95" spans="1:16" x14ac:dyDescent="0.2">
      <c r="A95" s="50">
        <v>94</v>
      </c>
      <c r="B95" s="54" t="s">
        <v>183</v>
      </c>
      <c r="C95" s="36" t="s">
        <v>184</v>
      </c>
      <c r="D95" s="36" t="s">
        <v>13</v>
      </c>
      <c r="E95" s="36" t="s">
        <v>49</v>
      </c>
      <c r="F95" s="37" t="s">
        <v>222</v>
      </c>
      <c r="G95" s="36" t="s">
        <v>329</v>
      </c>
      <c r="H95" s="51">
        <v>30000</v>
      </c>
      <c r="I95" s="52">
        <v>0</v>
      </c>
      <c r="J95" s="51">
        <v>30000</v>
      </c>
      <c r="K95" s="51">
        <f t="shared" si="5"/>
        <v>861</v>
      </c>
      <c r="L95" s="52">
        <v>0</v>
      </c>
      <c r="M95" s="51">
        <f t="shared" si="8"/>
        <v>912</v>
      </c>
      <c r="N95" s="51">
        <v>25</v>
      </c>
      <c r="O95" s="51">
        <f t="shared" si="6"/>
        <v>1798</v>
      </c>
      <c r="P95" s="53">
        <f t="shared" si="4"/>
        <v>28202</v>
      </c>
    </row>
    <row r="96" spans="1:16" ht="25.5" x14ac:dyDescent="0.2">
      <c r="A96" s="50">
        <v>95</v>
      </c>
      <c r="B96" s="55" t="s">
        <v>275</v>
      </c>
      <c r="C96" s="36" t="s">
        <v>81</v>
      </c>
      <c r="D96" s="36" t="s">
        <v>82</v>
      </c>
      <c r="E96" s="36" t="s">
        <v>83</v>
      </c>
      <c r="F96" s="37" t="s">
        <v>223</v>
      </c>
      <c r="G96" s="36" t="s">
        <v>331</v>
      </c>
      <c r="H96" s="37">
        <v>11500</v>
      </c>
      <c r="I96" s="51">
        <v>0</v>
      </c>
      <c r="J96" s="52">
        <v>11500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3">
        <v>11500</v>
      </c>
    </row>
    <row r="97" spans="1:16" ht="25.5" x14ac:dyDescent="0.2">
      <c r="A97" s="50">
        <v>96</v>
      </c>
      <c r="B97" s="55" t="s">
        <v>276</v>
      </c>
      <c r="C97" s="36" t="s">
        <v>81</v>
      </c>
      <c r="D97" s="36" t="s">
        <v>82</v>
      </c>
      <c r="E97" s="36" t="s">
        <v>83</v>
      </c>
      <c r="F97" s="37" t="s">
        <v>222</v>
      </c>
      <c r="G97" s="36" t="s">
        <v>331</v>
      </c>
      <c r="H97" s="37">
        <v>11500</v>
      </c>
      <c r="I97" s="51">
        <v>0</v>
      </c>
      <c r="J97" s="52">
        <v>11500</v>
      </c>
      <c r="K97" s="51">
        <v>0</v>
      </c>
      <c r="L97" s="51">
        <v>0</v>
      </c>
      <c r="M97" s="52">
        <v>0</v>
      </c>
      <c r="N97" s="51">
        <v>0</v>
      </c>
      <c r="O97" s="51">
        <v>0</v>
      </c>
      <c r="P97" s="53">
        <v>11500</v>
      </c>
    </row>
    <row r="98" spans="1:16" ht="24" x14ac:dyDescent="0.2">
      <c r="A98" s="50">
        <v>97</v>
      </c>
      <c r="B98" s="55" t="s">
        <v>277</v>
      </c>
      <c r="C98" s="36" t="s">
        <v>81</v>
      </c>
      <c r="D98" s="36" t="s">
        <v>82</v>
      </c>
      <c r="E98" s="36" t="s">
        <v>83</v>
      </c>
      <c r="F98" s="37" t="s">
        <v>223</v>
      </c>
      <c r="G98" s="36" t="s">
        <v>331</v>
      </c>
      <c r="H98" s="37">
        <v>11500</v>
      </c>
      <c r="I98" s="51">
        <v>0</v>
      </c>
      <c r="J98" s="52">
        <v>11500</v>
      </c>
      <c r="K98" s="51">
        <v>0</v>
      </c>
      <c r="L98" s="51">
        <v>0</v>
      </c>
      <c r="M98" s="52">
        <v>0</v>
      </c>
      <c r="N98" s="51">
        <v>0</v>
      </c>
      <c r="O98" s="51">
        <v>0</v>
      </c>
      <c r="P98" s="53">
        <v>11500</v>
      </c>
    </row>
    <row r="99" spans="1:16" ht="25.5" x14ac:dyDescent="0.2">
      <c r="A99" s="50">
        <v>98</v>
      </c>
      <c r="B99" s="55" t="s">
        <v>278</v>
      </c>
      <c r="C99" s="36" t="s">
        <v>81</v>
      </c>
      <c r="D99" s="36" t="s">
        <v>82</v>
      </c>
      <c r="E99" s="36" t="s">
        <v>83</v>
      </c>
      <c r="F99" s="37" t="s">
        <v>223</v>
      </c>
      <c r="G99" s="36" t="s">
        <v>331</v>
      </c>
      <c r="H99" s="37">
        <v>25000</v>
      </c>
      <c r="I99" s="51">
        <v>0</v>
      </c>
      <c r="J99" s="52">
        <v>25000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3">
        <v>25000</v>
      </c>
    </row>
    <row r="100" spans="1:16" ht="24" x14ac:dyDescent="0.2">
      <c r="A100" s="50">
        <v>99</v>
      </c>
      <c r="B100" s="55" t="s">
        <v>279</v>
      </c>
      <c r="C100" s="36" t="s">
        <v>81</v>
      </c>
      <c r="D100" s="36" t="s">
        <v>82</v>
      </c>
      <c r="E100" s="36" t="s">
        <v>83</v>
      </c>
      <c r="F100" s="37" t="s">
        <v>223</v>
      </c>
      <c r="G100" s="36" t="s">
        <v>331</v>
      </c>
      <c r="H100" s="37">
        <v>30000</v>
      </c>
      <c r="I100" s="51">
        <v>0</v>
      </c>
      <c r="J100" s="52">
        <v>30000</v>
      </c>
      <c r="K100" s="51">
        <v>0</v>
      </c>
      <c r="L100" s="51">
        <v>0</v>
      </c>
      <c r="M100" s="52">
        <v>0</v>
      </c>
      <c r="N100" s="51">
        <v>0</v>
      </c>
      <c r="O100" s="51">
        <v>0</v>
      </c>
      <c r="P100" s="53">
        <v>30000</v>
      </c>
    </row>
    <row r="101" spans="1:16" ht="25.5" x14ac:dyDescent="0.2">
      <c r="A101" s="50">
        <v>100</v>
      </c>
      <c r="B101" s="55" t="s">
        <v>280</v>
      </c>
      <c r="C101" s="36" t="s">
        <v>81</v>
      </c>
      <c r="D101" s="36" t="s">
        <v>82</v>
      </c>
      <c r="E101" s="36" t="s">
        <v>83</v>
      </c>
      <c r="F101" s="37" t="s">
        <v>222</v>
      </c>
      <c r="G101" s="36" t="s">
        <v>331</v>
      </c>
      <c r="H101" s="37">
        <v>11500</v>
      </c>
      <c r="I101" s="51">
        <v>0</v>
      </c>
      <c r="J101" s="52">
        <v>11500</v>
      </c>
      <c r="K101" s="51">
        <v>0</v>
      </c>
      <c r="L101" s="51">
        <v>0</v>
      </c>
      <c r="M101" s="52">
        <v>0</v>
      </c>
      <c r="N101" s="51">
        <v>0</v>
      </c>
      <c r="O101" s="51">
        <v>0</v>
      </c>
      <c r="P101" s="53">
        <v>11500</v>
      </c>
    </row>
    <row r="102" spans="1:16" ht="25.5" x14ac:dyDescent="0.2">
      <c r="A102" s="50">
        <v>101</v>
      </c>
      <c r="B102" s="55" t="s">
        <v>281</v>
      </c>
      <c r="C102" s="36" t="s">
        <v>81</v>
      </c>
      <c r="D102" s="36" t="s">
        <v>82</v>
      </c>
      <c r="E102" s="36" t="s">
        <v>83</v>
      </c>
      <c r="F102" s="37" t="s">
        <v>223</v>
      </c>
      <c r="G102" s="36" t="s">
        <v>331</v>
      </c>
      <c r="H102" s="37">
        <v>11500</v>
      </c>
      <c r="I102" s="51">
        <v>0</v>
      </c>
      <c r="J102" s="52">
        <v>11500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3">
        <v>11500</v>
      </c>
    </row>
    <row r="103" spans="1:16" ht="25.5" x14ac:dyDescent="0.2">
      <c r="A103" s="50">
        <v>102</v>
      </c>
      <c r="B103" s="55" t="s">
        <v>282</v>
      </c>
      <c r="C103" s="36" t="s">
        <v>81</v>
      </c>
      <c r="D103" s="36" t="s">
        <v>82</v>
      </c>
      <c r="E103" s="36" t="s">
        <v>83</v>
      </c>
      <c r="F103" s="37" t="s">
        <v>222</v>
      </c>
      <c r="G103" s="36" t="s">
        <v>331</v>
      </c>
      <c r="H103" s="37">
        <v>11500</v>
      </c>
      <c r="I103" s="51">
        <v>0</v>
      </c>
      <c r="J103" s="52">
        <v>11500</v>
      </c>
      <c r="K103" s="51">
        <v>0</v>
      </c>
      <c r="L103" s="51">
        <v>0</v>
      </c>
      <c r="M103" s="52">
        <v>0</v>
      </c>
      <c r="N103" s="51">
        <v>0</v>
      </c>
      <c r="O103" s="51">
        <v>0</v>
      </c>
      <c r="P103" s="53">
        <v>11500</v>
      </c>
    </row>
    <row r="104" spans="1:16" ht="24" x14ac:dyDescent="0.2">
      <c r="A104" s="50">
        <v>103</v>
      </c>
      <c r="B104" s="55" t="s">
        <v>119</v>
      </c>
      <c r="C104" s="36" t="s">
        <v>191</v>
      </c>
      <c r="D104" s="36" t="s">
        <v>161</v>
      </c>
      <c r="E104" s="36" t="s">
        <v>118</v>
      </c>
      <c r="F104" s="37" t="s">
        <v>223</v>
      </c>
      <c r="G104" s="36" t="s">
        <v>332</v>
      </c>
      <c r="H104" s="37">
        <v>150000</v>
      </c>
      <c r="I104" s="51">
        <v>0</v>
      </c>
      <c r="J104" s="52">
        <v>150000</v>
      </c>
      <c r="K104" s="51">
        <v>4305</v>
      </c>
      <c r="L104" s="51">
        <v>23866.62</v>
      </c>
      <c r="M104" s="51">
        <v>4560</v>
      </c>
      <c r="N104" s="51">
        <v>0</v>
      </c>
      <c r="O104" s="51">
        <v>32731.62</v>
      </c>
      <c r="P104" s="53">
        <v>117268.38</v>
      </c>
    </row>
    <row r="105" spans="1:16" ht="25.5" x14ac:dyDescent="0.2">
      <c r="A105" s="50">
        <v>104</v>
      </c>
      <c r="B105" s="55" t="s">
        <v>125</v>
      </c>
      <c r="C105" s="36" t="s">
        <v>191</v>
      </c>
      <c r="D105" s="36" t="s">
        <v>126</v>
      </c>
      <c r="E105" s="36" t="s">
        <v>118</v>
      </c>
      <c r="F105" s="37" t="s">
        <v>223</v>
      </c>
      <c r="G105" s="36" t="s">
        <v>332</v>
      </c>
      <c r="H105" s="37">
        <v>70000</v>
      </c>
      <c r="I105" s="51">
        <v>0</v>
      </c>
      <c r="J105" s="52">
        <v>70000</v>
      </c>
      <c r="K105" s="51">
        <v>2009</v>
      </c>
      <c r="L105" s="51">
        <v>5368.48</v>
      </c>
      <c r="M105" s="52">
        <v>2128</v>
      </c>
      <c r="N105" s="51">
        <v>0</v>
      </c>
      <c r="O105" s="51">
        <v>9505.48</v>
      </c>
      <c r="P105" s="53">
        <v>60494.520000000004</v>
      </c>
    </row>
    <row r="106" spans="1:16" ht="25.5" x14ac:dyDescent="0.2">
      <c r="A106" s="50">
        <v>105</v>
      </c>
      <c r="B106" s="55" t="s">
        <v>135</v>
      </c>
      <c r="C106" s="36" t="s">
        <v>191</v>
      </c>
      <c r="D106" s="36" t="s">
        <v>128</v>
      </c>
      <c r="E106" s="36" t="s">
        <v>118</v>
      </c>
      <c r="F106" s="37" t="s">
        <v>222</v>
      </c>
      <c r="G106" s="36" t="s">
        <v>332</v>
      </c>
      <c r="H106" s="37">
        <v>70000</v>
      </c>
      <c r="I106" s="51">
        <v>0</v>
      </c>
      <c r="J106" s="52">
        <v>70000</v>
      </c>
      <c r="K106" s="51">
        <v>2009</v>
      </c>
      <c r="L106" s="51">
        <v>4828.43</v>
      </c>
      <c r="M106" s="52">
        <v>2128</v>
      </c>
      <c r="N106" s="51">
        <v>2700.24</v>
      </c>
      <c r="O106" s="51">
        <v>11665.67</v>
      </c>
      <c r="P106" s="53">
        <v>58334.33</v>
      </c>
    </row>
    <row r="107" spans="1:16" ht="24" x14ac:dyDescent="0.2">
      <c r="A107" s="50">
        <v>106</v>
      </c>
      <c r="B107" s="55" t="s">
        <v>153</v>
      </c>
      <c r="C107" s="36" t="s">
        <v>175</v>
      </c>
      <c r="D107" s="36" t="s">
        <v>58</v>
      </c>
      <c r="E107" s="36" t="s">
        <v>118</v>
      </c>
      <c r="F107" s="37" t="s">
        <v>223</v>
      </c>
      <c r="G107" s="36" t="s">
        <v>332</v>
      </c>
      <c r="H107" s="37">
        <v>80000</v>
      </c>
      <c r="I107" s="51">
        <v>0</v>
      </c>
      <c r="J107" s="52">
        <v>80000</v>
      </c>
      <c r="K107" s="51">
        <v>2296</v>
      </c>
      <c r="L107" s="51">
        <v>7400.87</v>
      </c>
      <c r="M107" s="51">
        <v>2432</v>
      </c>
      <c r="N107" s="51">
        <v>0</v>
      </c>
      <c r="O107" s="51">
        <v>12128.869999999999</v>
      </c>
      <c r="P107" s="53">
        <v>67871.13</v>
      </c>
    </row>
    <row r="108" spans="1:16" ht="25.5" x14ac:dyDescent="0.2">
      <c r="A108" s="50">
        <v>107</v>
      </c>
      <c r="B108" s="55" t="s">
        <v>242</v>
      </c>
      <c r="C108" s="36" t="s">
        <v>175</v>
      </c>
      <c r="D108" s="36" t="s">
        <v>243</v>
      </c>
      <c r="E108" s="36" t="s">
        <v>118</v>
      </c>
      <c r="F108" s="37" t="s">
        <v>222</v>
      </c>
      <c r="G108" s="36" t="s">
        <v>332</v>
      </c>
      <c r="H108" s="37">
        <v>45000</v>
      </c>
      <c r="I108" s="51">
        <v>0</v>
      </c>
      <c r="J108" s="52">
        <v>45000</v>
      </c>
      <c r="K108" s="51">
        <v>1291.5</v>
      </c>
      <c r="L108" s="51">
        <v>1148.33</v>
      </c>
      <c r="M108" s="52">
        <v>1368</v>
      </c>
      <c r="N108" s="51">
        <v>0</v>
      </c>
      <c r="O108" s="51">
        <v>3807.83</v>
      </c>
      <c r="P108" s="53">
        <v>41192.17</v>
      </c>
    </row>
    <row r="109" spans="1:16" ht="25.5" x14ac:dyDescent="0.2">
      <c r="A109" s="50">
        <v>108</v>
      </c>
      <c r="B109" s="55" t="s">
        <v>150</v>
      </c>
      <c r="C109" s="36" t="s">
        <v>177</v>
      </c>
      <c r="D109" s="36" t="s">
        <v>8</v>
      </c>
      <c r="E109" s="36" t="s">
        <v>118</v>
      </c>
      <c r="F109" s="37" t="s">
        <v>222</v>
      </c>
      <c r="G109" s="36" t="s">
        <v>332</v>
      </c>
      <c r="H109" s="37">
        <v>50000</v>
      </c>
      <c r="I109" s="51">
        <v>0</v>
      </c>
      <c r="J109" s="52">
        <v>50000</v>
      </c>
      <c r="K109" s="51">
        <v>1435</v>
      </c>
      <c r="L109" s="51">
        <v>1854</v>
      </c>
      <c r="M109" s="51">
        <v>1520</v>
      </c>
      <c r="N109" s="51">
        <v>0</v>
      </c>
      <c r="O109" s="51">
        <v>4809</v>
      </c>
      <c r="P109" s="53">
        <v>45191</v>
      </c>
    </row>
    <row r="110" spans="1:16" ht="24" x14ac:dyDescent="0.2">
      <c r="A110" s="50">
        <v>109</v>
      </c>
      <c r="B110" s="55" t="s">
        <v>140</v>
      </c>
      <c r="C110" s="36" t="s">
        <v>177</v>
      </c>
      <c r="D110" s="36" t="s">
        <v>8</v>
      </c>
      <c r="E110" s="36" t="s">
        <v>118</v>
      </c>
      <c r="F110" s="37" t="s">
        <v>222</v>
      </c>
      <c r="G110" s="36" t="s">
        <v>332</v>
      </c>
      <c r="H110" s="37">
        <v>50000</v>
      </c>
      <c r="I110" s="51">
        <v>0</v>
      </c>
      <c r="J110" s="52">
        <v>50000</v>
      </c>
      <c r="K110" s="51">
        <v>1435</v>
      </c>
      <c r="L110" s="51">
        <v>1448.96</v>
      </c>
      <c r="M110" s="52">
        <v>1520</v>
      </c>
      <c r="N110" s="51">
        <v>2800.24</v>
      </c>
      <c r="O110" s="51">
        <v>7204.2</v>
      </c>
      <c r="P110" s="53">
        <v>42795.8</v>
      </c>
    </row>
    <row r="111" spans="1:16" ht="25.5" x14ac:dyDescent="0.2">
      <c r="A111" s="50">
        <v>110</v>
      </c>
      <c r="B111" s="55" t="s">
        <v>244</v>
      </c>
      <c r="C111" s="36" t="s">
        <v>177</v>
      </c>
      <c r="D111" s="36" t="s">
        <v>8</v>
      </c>
      <c r="E111" s="36" t="s">
        <v>118</v>
      </c>
      <c r="F111" s="37" t="s">
        <v>222</v>
      </c>
      <c r="G111" s="36" t="s">
        <v>332</v>
      </c>
      <c r="H111" s="37">
        <v>50000</v>
      </c>
      <c r="I111" s="51">
        <v>0</v>
      </c>
      <c r="J111" s="52">
        <v>50000</v>
      </c>
      <c r="K111" s="51">
        <v>1435</v>
      </c>
      <c r="L111" s="51">
        <v>1854</v>
      </c>
      <c r="M111" s="52">
        <v>1520</v>
      </c>
      <c r="N111" s="51">
        <v>100</v>
      </c>
      <c r="O111" s="51">
        <v>4909</v>
      </c>
      <c r="P111" s="53">
        <v>45091</v>
      </c>
    </row>
    <row r="112" spans="1:16" ht="24" x14ac:dyDescent="0.2">
      <c r="A112" s="50">
        <v>111</v>
      </c>
      <c r="B112" s="55" t="s">
        <v>131</v>
      </c>
      <c r="C112" s="36" t="s">
        <v>176</v>
      </c>
      <c r="D112" s="36" t="s">
        <v>159</v>
      </c>
      <c r="E112" s="36" t="s">
        <v>118</v>
      </c>
      <c r="F112" s="37" t="s">
        <v>222</v>
      </c>
      <c r="G112" s="36" t="s">
        <v>332</v>
      </c>
      <c r="H112" s="37">
        <v>150000</v>
      </c>
      <c r="I112" s="51">
        <v>0</v>
      </c>
      <c r="J112" s="52">
        <v>150000</v>
      </c>
      <c r="K112" s="51">
        <v>4305</v>
      </c>
      <c r="L112" s="51">
        <v>23866.62</v>
      </c>
      <c r="M112" s="51">
        <v>4560</v>
      </c>
      <c r="N112" s="51">
        <v>0</v>
      </c>
      <c r="O112" s="51">
        <v>32731.62</v>
      </c>
      <c r="P112" s="53">
        <v>117268.38</v>
      </c>
    </row>
    <row r="113" spans="1:16" ht="25.5" x14ac:dyDescent="0.2">
      <c r="A113" s="50">
        <v>112</v>
      </c>
      <c r="B113" s="55" t="s">
        <v>154</v>
      </c>
      <c r="C113" s="36" t="s">
        <v>176</v>
      </c>
      <c r="D113" s="36" t="s">
        <v>155</v>
      </c>
      <c r="E113" s="36" t="s">
        <v>118</v>
      </c>
      <c r="F113" s="37" t="s">
        <v>222</v>
      </c>
      <c r="G113" s="36" t="s">
        <v>332</v>
      </c>
      <c r="H113" s="37">
        <v>45000</v>
      </c>
      <c r="I113" s="51">
        <v>0</v>
      </c>
      <c r="J113" s="52">
        <v>45000</v>
      </c>
      <c r="K113" s="51">
        <v>1291.5</v>
      </c>
      <c r="L113" s="51">
        <v>1148.33</v>
      </c>
      <c r="M113" s="52">
        <v>1368</v>
      </c>
      <c r="N113" s="51">
        <v>100</v>
      </c>
      <c r="O113" s="51">
        <v>3907.83</v>
      </c>
      <c r="P113" s="53">
        <v>41092.17</v>
      </c>
    </row>
    <row r="114" spans="1:16" ht="25.5" x14ac:dyDescent="0.2">
      <c r="A114" s="50">
        <v>113</v>
      </c>
      <c r="B114" s="55" t="s">
        <v>156</v>
      </c>
      <c r="C114" s="36" t="s">
        <v>176</v>
      </c>
      <c r="D114" s="36" t="s">
        <v>157</v>
      </c>
      <c r="E114" s="36" t="s">
        <v>118</v>
      </c>
      <c r="F114" s="37" t="s">
        <v>222</v>
      </c>
      <c r="G114" s="36" t="s">
        <v>332</v>
      </c>
      <c r="H114" s="37">
        <v>46000</v>
      </c>
      <c r="I114" s="51">
        <v>0</v>
      </c>
      <c r="J114" s="52">
        <v>46000</v>
      </c>
      <c r="K114" s="51">
        <v>1320.2</v>
      </c>
      <c r="L114" s="51">
        <v>1289.46</v>
      </c>
      <c r="M114" s="51">
        <v>1398.4</v>
      </c>
      <c r="N114" s="51">
        <v>0</v>
      </c>
      <c r="O114" s="51">
        <v>4008.06</v>
      </c>
      <c r="P114" s="53">
        <v>41991.94</v>
      </c>
    </row>
    <row r="115" spans="1:16" ht="25.5" x14ac:dyDescent="0.2">
      <c r="A115" s="50">
        <v>114</v>
      </c>
      <c r="B115" s="55" t="s">
        <v>202</v>
      </c>
      <c r="C115" s="36" t="s">
        <v>176</v>
      </c>
      <c r="D115" s="36" t="s">
        <v>215</v>
      </c>
      <c r="E115" s="36" t="s">
        <v>118</v>
      </c>
      <c r="F115" s="37" t="s">
        <v>223</v>
      </c>
      <c r="G115" s="36" t="s">
        <v>332</v>
      </c>
      <c r="H115" s="37">
        <v>36000</v>
      </c>
      <c r="I115" s="51">
        <v>0</v>
      </c>
      <c r="J115" s="52">
        <v>36000</v>
      </c>
      <c r="K115" s="51">
        <v>1033.2</v>
      </c>
      <c r="L115" s="51">
        <v>0</v>
      </c>
      <c r="M115" s="52">
        <v>1094.4000000000001</v>
      </c>
      <c r="N115" s="51">
        <v>100</v>
      </c>
      <c r="O115" s="51">
        <v>2227.6000000000004</v>
      </c>
      <c r="P115" s="53">
        <v>33772.400000000001</v>
      </c>
    </row>
    <row r="116" spans="1:16" ht="25.5" x14ac:dyDescent="0.2">
      <c r="A116" s="50">
        <v>115</v>
      </c>
      <c r="B116" s="55" t="s">
        <v>111</v>
      </c>
      <c r="C116" s="36" t="s">
        <v>225</v>
      </c>
      <c r="D116" s="36" t="s">
        <v>152</v>
      </c>
      <c r="E116" s="36" t="s">
        <v>118</v>
      </c>
      <c r="F116" s="37" t="s">
        <v>223</v>
      </c>
      <c r="G116" s="36" t="s">
        <v>332</v>
      </c>
      <c r="H116" s="37">
        <v>150000</v>
      </c>
      <c r="I116" s="51">
        <v>0</v>
      </c>
      <c r="J116" s="52">
        <v>150000</v>
      </c>
      <c r="K116" s="51">
        <v>4305</v>
      </c>
      <c r="L116" s="51">
        <v>23866.62</v>
      </c>
      <c r="M116" s="52">
        <v>4560</v>
      </c>
      <c r="N116" s="51">
        <v>0</v>
      </c>
      <c r="O116" s="51">
        <v>32731.62</v>
      </c>
      <c r="P116" s="53">
        <v>117268.38</v>
      </c>
    </row>
    <row r="117" spans="1:16" ht="25.5" x14ac:dyDescent="0.2">
      <c r="A117" s="50">
        <v>116</v>
      </c>
      <c r="B117" s="55" t="s">
        <v>227</v>
      </c>
      <c r="C117" s="36" t="s">
        <v>225</v>
      </c>
      <c r="D117" s="36" t="s">
        <v>228</v>
      </c>
      <c r="E117" s="36" t="s">
        <v>118</v>
      </c>
      <c r="F117" s="37" t="s">
        <v>222</v>
      </c>
      <c r="G117" s="36" t="s">
        <v>332</v>
      </c>
      <c r="H117" s="37">
        <v>100000</v>
      </c>
      <c r="I117" s="51">
        <v>0</v>
      </c>
      <c r="J117" s="52">
        <v>100000</v>
      </c>
      <c r="K117" s="51">
        <v>2870</v>
      </c>
      <c r="L117" s="51">
        <v>12105.37</v>
      </c>
      <c r="M117" s="51">
        <v>3040</v>
      </c>
      <c r="N117" s="51">
        <v>0</v>
      </c>
      <c r="O117" s="51">
        <v>18015.370000000003</v>
      </c>
      <c r="P117" s="53">
        <v>81984.63</v>
      </c>
    </row>
    <row r="118" spans="1:16" ht="25.5" x14ac:dyDescent="0.2">
      <c r="A118" s="50">
        <v>117</v>
      </c>
      <c r="B118" s="55" t="s">
        <v>245</v>
      </c>
      <c r="C118" s="36" t="s">
        <v>225</v>
      </c>
      <c r="D118" s="36" t="s">
        <v>246</v>
      </c>
      <c r="E118" s="36" t="s">
        <v>118</v>
      </c>
      <c r="F118" s="37" t="s">
        <v>223</v>
      </c>
      <c r="G118" s="36" t="s">
        <v>332</v>
      </c>
      <c r="H118" s="37">
        <v>80000</v>
      </c>
      <c r="I118" s="51">
        <v>0</v>
      </c>
      <c r="J118" s="52">
        <v>80000</v>
      </c>
      <c r="K118" s="51">
        <v>2296</v>
      </c>
      <c r="L118" s="51">
        <v>7063.34</v>
      </c>
      <c r="M118" s="52">
        <v>2432</v>
      </c>
      <c r="N118" s="51">
        <v>1350.12</v>
      </c>
      <c r="O118" s="51">
        <v>13141.46</v>
      </c>
      <c r="P118" s="53">
        <v>66858.540000000008</v>
      </c>
    </row>
    <row r="119" spans="1:16" ht="25.5" x14ac:dyDescent="0.2">
      <c r="A119" s="50">
        <v>118</v>
      </c>
      <c r="B119" s="55" t="s">
        <v>129</v>
      </c>
      <c r="C119" s="36" t="s">
        <v>225</v>
      </c>
      <c r="D119" s="36" t="s">
        <v>130</v>
      </c>
      <c r="E119" s="36" t="s">
        <v>118</v>
      </c>
      <c r="F119" s="37" t="s">
        <v>223</v>
      </c>
      <c r="G119" s="36" t="s">
        <v>332</v>
      </c>
      <c r="H119" s="37">
        <v>45000</v>
      </c>
      <c r="I119" s="51">
        <v>0</v>
      </c>
      <c r="J119" s="52">
        <v>45000</v>
      </c>
      <c r="K119" s="51">
        <v>1291.5</v>
      </c>
      <c r="L119" s="51">
        <v>1148.33</v>
      </c>
      <c r="M119" s="51">
        <v>1368</v>
      </c>
      <c r="N119" s="51">
        <v>0</v>
      </c>
      <c r="O119" s="51">
        <v>3807.83</v>
      </c>
      <c r="P119" s="53">
        <v>41192.17</v>
      </c>
    </row>
    <row r="120" spans="1:16" ht="25.5" x14ac:dyDescent="0.2">
      <c r="A120" s="50">
        <v>119</v>
      </c>
      <c r="B120" s="55" t="s">
        <v>247</v>
      </c>
      <c r="C120" s="36" t="s">
        <v>225</v>
      </c>
      <c r="D120" s="36" t="s">
        <v>248</v>
      </c>
      <c r="E120" s="36" t="s">
        <v>118</v>
      </c>
      <c r="F120" s="37" t="s">
        <v>223</v>
      </c>
      <c r="G120" s="36" t="s">
        <v>332</v>
      </c>
      <c r="H120" s="37">
        <v>45000</v>
      </c>
      <c r="I120" s="51">
        <v>0</v>
      </c>
      <c r="J120" s="52">
        <v>45000</v>
      </c>
      <c r="K120" s="51">
        <v>1291.5</v>
      </c>
      <c r="L120" s="51">
        <v>743.29</v>
      </c>
      <c r="M120" s="52">
        <v>1368</v>
      </c>
      <c r="N120" s="51">
        <v>2700.24</v>
      </c>
      <c r="O120" s="51">
        <v>6103.03</v>
      </c>
      <c r="P120" s="53">
        <v>38896.97</v>
      </c>
    </row>
    <row r="121" spans="1:16" ht="25.5" x14ac:dyDescent="0.2">
      <c r="A121" s="50">
        <v>120</v>
      </c>
      <c r="B121" s="55" t="s">
        <v>257</v>
      </c>
      <c r="C121" s="36" t="s">
        <v>225</v>
      </c>
      <c r="D121" s="36" t="s">
        <v>260</v>
      </c>
      <c r="E121" s="36" t="s">
        <v>118</v>
      </c>
      <c r="F121" s="37" t="s">
        <v>223</v>
      </c>
      <c r="G121" s="36" t="s">
        <v>332</v>
      </c>
      <c r="H121" s="37">
        <v>70000</v>
      </c>
      <c r="I121" s="51">
        <v>0</v>
      </c>
      <c r="J121" s="52">
        <v>70000</v>
      </c>
      <c r="K121" s="51">
        <v>2009</v>
      </c>
      <c r="L121" s="51">
        <v>5368.48</v>
      </c>
      <c r="M121" s="52">
        <v>2128</v>
      </c>
      <c r="N121" s="51">
        <v>0</v>
      </c>
      <c r="O121" s="51">
        <v>9505.48</v>
      </c>
      <c r="P121" s="53">
        <v>60494.520000000004</v>
      </c>
    </row>
    <row r="122" spans="1:16" ht="24" x14ac:dyDescent="0.2">
      <c r="A122" s="50">
        <v>121</v>
      </c>
      <c r="B122" s="55" t="s">
        <v>120</v>
      </c>
      <c r="C122" s="36" t="s">
        <v>190</v>
      </c>
      <c r="D122" s="36" t="s">
        <v>162</v>
      </c>
      <c r="E122" s="36" t="s">
        <v>118</v>
      </c>
      <c r="F122" s="37" t="s">
        <v>223</v>
      </c>
      <c r="G122" s="36" t="s">
        <v>332</v>
      </c>
      <c r="H122" s="37">
        <v>150000</v>
      </c>
      <c r="I122" s="51">
        <v>0</v>
      </c>
      <c r="J122" s="52">
        <v>150000</v>
      </c>
      <c r="K122" s="51">
        <v>4305</v>
      </c>
      <c r="L122" s="51">
        <v>23866.62</v>
      </c>
      <c r="M122" s="51">
        <v>4560</v>
      </c>
      <c r="N122" s="51">
        <v>0</v>
      </c>
      <c r="O122" s="51">
        <v>32731.62</v>
      </c>
      <c r="P122" s="53">
        <v>117268.38</v>
      </c>
    </row>
    <row r="123" spans="1:16" ht="25.5" x14ac:dyDescent="0.2">
      <c r="A123" s="50">
        <v>122</v>
      </c>
      <c r="B123" s="55" t="s">
        <v>123</v>
      </c>
      <c r="C123" s="36" t="s">
        <v>190</v>
      </c>
      <c r="D123" s="36" t="s">
        <v>124</v>
      </c>
      <c r="E123" s="36" t="s">
        <v>118</v>
      </c>
      <c r="F123" s="37" t="s">
        <v>222</v>
      </c>
      <c r="G123" s="36" t="s">
        <v>332</v>
      </c>
      <c r="H123" s="37">
        <v>50000</v>
      </c>
      <c r="I123" s="51">
        <v>0</v>
      </c>
      <c r="J123" s="52">
        <v>50000</v>
      </c>
      <c r="K123" s="51">
        <v>1435</v>
      </c>
      <c r="L123" s="51">
        <v>1651.48</v>
      </c>
      <c r="M123" s="52">
        <v>1520</v>
      </c>
      <c r="N123" s="51">
        <v>1350.12</v>
      </c>
      <c r="O123" s="51">
        <v>5956.5999999999995</v>
      </c>
      <c r="P123" s="53">
        <v>44043.4</v>
      </c>
    </row>
    <row r="124" spans="1:16" ht="25.5" x14ac:dyDescent="0.2">
      <c r="A124" s="50">
        <v>123</v>
      </c>
      <c r="B124" s="55" t="s">
        <v>201</v>
      </c>
      <c r="C124" s="36" t="s">
        <v>190</v>
      </c>
      <c r="D124" s="36" t="s">
        <v>253</v>
      </c>
      <c r="E124" s="36" t="s">
        <v>118</v>
      </c>
      <c r="F124" s="37" t="s">
        <v>223</v>
      </c>
      <c r="G124" s="36" t="s">
        <v>332</v>
      </c>
      <c r="H124" s="37">
        <v>47000</v>
      </c>
      <c r="I124" s="51">
        <v>0</v>
      </c>
      <c r="J124" s="52">
        <v>47000</v>
      </c>
      <c r="K124" s="51">
        <v>1348.9</v>
      </c>
      <c r="L124" s="51">
        <v>1228.08</v>
      </c>
      <c r="M124" s="51">
        <v>1428.8</v>
      </c>
      <c r="N124" s="51">
        <v>1350.12</v>
      </c>
      <c r="O124" s="51">
        <v>5355.9</v>
      </c>
      <c r="P124" s="53">
        <v>41644.1</v>
      </c>
    </row>
    <row r="125" spans="1:16" ht="24" x14ac:dyDescent="0.2">
      <c r="A125" s="50">
        <v>124</v>
      </c>
      <c r="B125" s="55" t="s">
        <v>114</v>
      </c>
      <c r="C125" s="36" t="s">
        <v>192</v>
      </c>
      <c r="D125" s="36" t="s">
        <v>151</v>
      </c>
      <c r="E125" s="36" t="s">
        <v>118</v>
      </c>
      <c r="F125" s="37" t="s">
        <v>222</v>
      </c>
      <c r="G125" s="36" t="s">
        <v>332</v>
      </c>
      <c r="H125" s="37">
        <v>150000</v>
      </c>
      <c r="I125" s="51">
        <v>0</v>
      </c>
      <c r="J125" s="52">
        <v>150000</v>
      </c>
      <c r="K125" s="51">
        <v>4305</v>
      </c>
      <c r="L125" s="51">
        <v>23866.62</v>
      </c>
      <c r="M125" s="52">
        <v>4560</v>
      </c>
      <c r="N125" s="51">
        <v>5664</v>
      </c>
      <c r="O125" s="51">
        <v>38395.619999999995</v>
      </c>
      <c r="P125" s="53">
        <v>111604.38</v>
      </c>
    </row>
    <row r="126" spans="1:16" ht="25.5" x14ac:dyDescent="0.2">
      <c r="A126" s="50">
        <v>125</v>
      </c>
      <c r="B126" s="55" t="s">
        <v>207</v>
      </c>
      <c r="C126" s="36" t="s">
        <v>163</v>
      </c>
      <c r="D126" s="36" t="s">
        <v>265</v>
      </c>
      <c r="E126" s="36" t="s">
        <v>118</v>
      </c>
      <c r="F126" s="37" t="s">
        <v>222</v>
      </c>
      <c r="G126" s="36" t="s">
        <v>332</v>
      </c>
      <c r="H126" s="37">
        <v>110000</v>
      </c>
      <c r="I126" s="51">
        <v>0</v>
      </c>
      <c r="J126" s="52">
        <v>110000</v>
      </c>
      <c r="K126" s="51">
        <v>3157</v>
      </c>
      <c r="L126" s="51">
        <v>14457.62</v>
      </c>
      <c r="M126" s="52">
        <v>3344</v>
      </c>
      <c r="N126" s="51">
        <v>0</v>
      </c>
      <c r="O126" s="51">
        <v>20958.620000000003</v>
      </c>
      <c r="P126" s="53">
        <v>89041.38</v>
      </c>
    </row>
    <row r="127" spans="1:16" ht="25.5" x14ac:dyDescent="0.2">
      <c r="A127" s="50">
        <v>126</v>
      </c>
      <c r="B127" s="55" t="s">
        <v>266</v>
      </c>
      <c r="C127" s="36" t="s">
        <v>163</v>
      </c>
      <c r="D127" s="36" t="s">
        <v>267</v>
      </c>
      <c r="E127" s="36" t="s">
        <v>118</v>
      </c>
      <c r="F127" s="37" t="s">
        <v>223</v>
      </c>
      <c r="G127" s="36" t="s">
        <v>332</v>
      </c>
      <c r="H127" s="37">
        <v>110000</v>
      </c>
      <c r="I127" s="51">
        <v>0</v>
      </c>
      <c r="J127" s="52">
        <v>110000</v>
      </c>
      <c r="K127" s="51">
        <v>3157</v>
      </c>
      <c r="L127" s="51">
        <v>14457.62</v>
      </c>
      <c r="M127" s="51">
        <v>3344</v>
      </c>
      <c r="N127" s="51">
        <v>0</v>
      </c>
      <c r="O127" s="51">
        <v>20958.620000000003</v>
      </c>
      <c r="P127" s="53">
        <v>89041.38</v>
      </c>
    </row>
    <row r="128" spans="1:16" ht="25.5" x14ac:dyDescent="0.2">
      <c r="A128" s="50">
        <v>127</v>
      </c>
      <c r="B128" s="55" t="s">
        <v>230</v>
      </c>
      <c r="C128" s="36" t="s">
        <v>163</v>
      </c>
      <c r="D128" s="36" t="s">
        <v>229</v>
      </c>
      <c r="E128" s="36" t="s">
        <v>118</v>
      </c>
      <c r="F128" s="37" t="s">
        <v>222</v>
      </c>
      <c r="G128" s="36" t="s">
        <v>332</v>
      </c>
      <c r="H128" s="37">
        <v>45000</v>
      </c>
      <c r="I128" s="51">
        <v>0</v>
      </c>
      <c r="J128" s="52">
        <v>45000</v>
      </c>
      <c r="K128" s="51">
        <v>1291.5</v>
      </c>
      <c r="L128" s="51">
        <v>1148.33</v>
      </c>
      <c r="M128" s="52">
        <v>1368</v>
      </c>
      <c r="N128" s="51">
        <v>718</v>
      </c>
      <c r="O128" s="51">
        <v>4525.83</v>
      </c>
      <c r="P128" s="53">
        <v>40474.17</v>
      </c>
    </row>
    <row r="129" spans="1:16" ht="25.5" x14ac:dyDescent="0.2">
      <c r="A129" s="50">
        <v>128</v>
      </c>
      <c r="B129" s="55" t="s">
        <v>231</v>
      </c>
      <c r="C129" s="36" t="s">
        <v>163</v>
      </c>
      <c r="D129" s="36" t="s">
        <v>232</v>
      </c>
      <c r="E129" s="36" t="s">
        <v>118</v>
      </c>
      <c r="F129" s="37" t="s">
        <v>222</v>
      </c>
      <c r="G129" s="36" t="s">
        <v>332</v>
      </c>
      <c r="H129" s="37">
        <v>45000</v>
      </c>
      <c r="I129" s="51">
        <v>0</v>
      </c>
      <c r="J129" s="52">
        <v>45000</v>
      </c>
      <c r="K129" s="51">
        <v>1291.5</v>
      </c>
      <c r="L129" s="51">
        <v>1148.33</v>
      </c>
      <c r="M129" s="51">
        <v>1368</v>
      </c>
      <c r="N129" s="51">
        <v>0</v>
      </c>
      <c r="O129" s="51">
        <v>3807.83</v>
      </c>
      <c r="P129" s="53">
        <v>41192.17</v>
      </c>
    </row>
    <row r="130" spans="1:16" ht="24" x14ac:dyDescent="0.2">
      <c r="A130" s="50">
        <v>129</v>
      </c>
      <c r="B130" s="55" t="s">
        <v>206</v>
      </c>
      <c r="C130" s="36" t="s">
        <v>163</v>
      </c>
      <c r="D130" s="36" t="s">
        <v>229</v>
      </c>
      <c r="E130" s="36" t="s">
        <v>118</v>
      </c>
      <c r="F130" s="37" t="s">
        <v>222</v>
      </c>
      <c r="G130" s="36" t="s">
        <v>332</v>
      </c>
      <c r="H130" s="37">
        <v>45000</v>
      </c>
      <c r="I130" s="51">
        <v>0</v>
      </c>
      <c r="J130" s="52">
        <v>45000</v>
      </c>
      <c r="K130" s="51">
        <v>1291.5</v>
      </c>
      <c r="L130" s="51">
        <v>1148.33</v>
      </c>
      <c r="M130" s="52">
        <v>1368</v>
      </c>
      <c r="N130" s="51">
        <v>0</v>
      </c>
      <c r="O130" s="51">
        <v>3807.83</v>
      </c>
      <c r="P130" s="53">
        <v>41192.17</v>
      </c>
    </row>
    <row r="131" spans="1:16" ht="25.5" x14ac:dyDescent="0.2">
      <c r="A131" s="50">
        <v>130</v>
      </c>
      <c r="B131" s="55" t="s">
        <v>249</v>
      </c>
      <c r="C131" s="36" t="s">
        <v>163</v>
      </c>
      <c r="D131" s="36" t="s">
        <v>208</v>
      </c>
      <c r="E131" s="36" t="s">
        <v>118</v>
      </c>
      <c r="F131" s="37" t="s">
        <v>222</v>
      </c>
      <c r="G131" s="36" t="s">
        <v>332</v>
      </c>
      <c r="H131" s="37">
        <v>45000</v>
      </c>
      <c r="I131" s="51">
        <v>0</v>
      </c>
      <c r="J131" s="52">
        <v>45000</v>
      </c>
      <c r="K131" s="51">
        <v>1291.5</v>
      </c>
      <c r="L131" s="51">
        <v>1148.33</v>
      </c>
      <c r="M131" s="52">
        <v>1368</v>
      </c>
      <c r="N131" s="51">
        <v>0</v>
      </c>
      <c r="O131" s="51">
        <v>3807.83</v>
      </c>
      <c r="P131" s="53">
        <v>41192.17</v>
      </c>
    </row>
    <row r="132" spans="1:16" ht="25.5" x14ac:dyDescent="0.2">
      <c r="A132" s="50">
        <v>131</v>
      </c>
      <c r="B132" s="55" t="s">
        <v>141</v>
      </c>
      <c r="C132" s="36" t="s">
        <v>173</v>
      </c>
      <c r="D132" s="36" t="s">
        <v>103</v>
      </c>
      <c r="E132" s="36" t="s">
        <v>118</v>
      </c>
      <c r="F132" s="37" t="s">
        <v>222</v>
      </c>
      <c r="G132" s="36" t="s">
        <v>332</v>
      </c>
      <c r="H132" s="37">
        <v>70000</v>
      </c>
      <c r="I132" s="51">
        <v>0</v>
      </c>
      <c r="J132" s="52">
        <v>70000</v>
      </c>
      <c r="K132" s="51">
        <v>2009</v>
      </c>
      <c r="L132" s="51">
        <v>5368.48</v>
      </c>
      <c r="M132" s="51">
        <v>2128</v>
      </c>
      <c r="N132" s="51">
        <v>0</v>
      </c>
      <c r="O132" s="51">
        <v>9505.48</v>
      </c>
      <c r="P132" s="53">
        <v>60494.520000000004</v>
      </c>
    </row>
    <row r="133" spans="1:16" ht="25.5" x14ac:dyDescent="0.2">
      <c r="A133" s="50">
        <v>132</v>
      </c>
      <c r="B133" s="55" t="s">
        <v>218</v>
      </c>
      <c r="C133" s="36" t="s">
        <v>173</v>
      </c>
      <c r="D133" s="36" t="s">
        <v>72</v>
      </c>
      <c r="E133" s="36" t="s">
        <v>118</v>
      </c>
      <c r="F133" s="37" t="s">
        <v>222</v>
      </c>
      <c r="G133" s="36" t="s">
        <v>332</v>
      </c>
      <c r="H133" s="37">
        <v>50000</v>
      </c>
      <c r="I133" s="51">
        <v>0</v>
      </c>
      <c r="J133" s="52">
        <v>50000</v>
      </c>
      <c r="K133" s="51">
        <v>1435</v>
      </c>
      <c r="L133" s="51">
        <v>1854</v>
      </c>
      <c r="M133" s="52">
        <v>1520</v>
      </c>
      <c r="N133" s="51">
        <v>0</v>
      </c>
      <c r="O133" s="51">
        <v>4809</v>
      </c>
      <c r="P133" s="53">
        <v>45191</v>
      </c>
    </row>
    <row r="134" spans="1:16" ht="25.5" x14ac:dyDescent="0.2">
      <c r="A134" s="50">
        <v>133</v>
      </c>
      <c r="B134" s="55" t="s">
        <v>255</v>
      </c>
      <c r="C134" s="36" t="s">
        <v>173</v>
      </c>
      <c r="D134" s="36" t="s">
        <v>72</v>
      </c>
      <c r="E134" s="36" t="s">
        <v>118</v>
      </c>
      <c r="F134" s="37" t="s">
        <v>222</v>
      </c>
      <c r="G134" s="36" t="s">
        <v>332</v>
      </c>
      <c r="H134" s="37">
        <v>45000</v>
      </c>
      <c r="I134" s="51">
        <v>0</v>
      </c>
      <c r="J134" s="52">
        <v>45000</v>
      </c>
      <c r="K134" s="51">
        <v>1291.5</v>
      </c>
      <c r="L134" s="51">
        <v>1148.33</v>
      </c>
      <c r="M134" s="51">
        <v>1368</v>
      </c>
      <c r="N134" s="51">
        <v>0</v>
      </c>
      <c r="O134" s="51">
        <v>3807.83</v>
      </c>
      <c r="P134" s="53">
        <v>41192.17</v>
      </c>
    </row>
    <row r="135" spans="1:16" ht="25.5" x14ac:dyDescent="0.2">
      <c r="A135" s="50">
        <v>134</v>
      </c>
      <c r="B135" s="55" t="s">
        <v>122</v>
      </c>
      <c r="C135" s="36" t="s">
        <v>194</v>
      </c>
      <c r="D135" s="36" t="s">
        <v>217</v>
      </c>
      <c r="E135" s="36" t="s">
        <v>118</v>
      </c>
      <c r="F135" s="37" t="s">
        <v>222</v>
      </c>
      <c r="G135" s="36" t="s">
        <v>332</v>
      </c>
      <c r="H135" s="37">
        <v>120000</v>
      </c>
      <c r="I135" s="51">
        <v>0</v>
      </c>
      <c r="J135" s="52">
        <v>120000</v>
      </c>
      <c r="K135" s="51">
        <v>3444</v>
      </c>
      <c r="L135" s="51">
        <v>16809.87</v>
      </c>
      <c r="M135" s="52">
        <v>3648</v>
      </c>
      <c r="N135" s="51">
        <v>100</v>
      </c>
      <c r="O135" s="51">
        <v>24001.87</v>
      </c>
      <c r="P135" s="53">
        <v>95998.13</v>
      </c>
    </row>
    <row r="136" spans="1:16" ht="25.5" x14ac:dyDescent="0.2">
      <c r="A136" s="50">
        <v>135</v>
      </c>
      <c r="B136" s="55" t="s">
        <v>121</v>
      </c>
      <c r="C136" s="36" t="s">
        <v>193</v>
      </c>
      <c r="D136" s="36" t="s">
        <v>195</v>
      </c>
      <c r="E136" s="36" t="s">
        <v>118</v>
      </c>
      <c r="F136" s="37" t="s">
        <v>222</v>
      </c>
      <c r="G136" s="36" t="s">
        <v>332</v>
      </c>
      <c r="H136" s="37">
        <v>50000</v>
      </c>
      <c r="I136" s="51">
        <v>0</v>
      </c>
      <c r="J136" s="52">
        <v>50000</v>
      </c>
      <c r="K136" s="51">
        <v>1435</v>
      </c>
      <c r="L136" s="51">
        <v>1854</v>
      </c>
      <c r="M136" s="52">
        <v>1520</v>
      </c>
      <c r="N136" s="51">
        <v>100</v>
      </c>
      <c r="O136" s="51">
        <v>4909</v>
      </c>
      <c r="P136" s="53">
        <v>45091</v>
      </c>
    </row>
    <row r="137" spans="1:16" ht="25.5" x14ac:dyDescent="0.2">
      <c r="A137" s="50">
        <v>136</v>
      </c>
      <c r="B137" s="55" t="s">
        <v>142</v>
      </c>
      <c r="C137" s="36" t="s">
        <v>193</v>
      </c>
      <c r="D137" s="36" t="s">
        <v>195</v>
      </c>
      <c r="E137" s="36" t="s">
        <v>118</v>
      </c>
      <c r="F137" s="37" t="s">
        <v>223</v>
      </c>
      <c r="G137" s="36" t="s">
        <v>332</v>
      </c>
      <c r="H137" s="37">
        <v>50000</v>
      </c>
      <c r="I137" s="51">
        <v>0</v>
      </c>
      <c r="J137" s="52">
        <v>50000</v>
      </c>
      <c r="K137" s="51">
        <v>1435</v>
      </c>
      <c r="L137" s="51">
        <v>1854</v>
      </c>
      <c r="M137" s="51">
        <v>1520</v>
      </c>
      <c r="N137" s="51">
        <v>0</v>
      </c>
      <c r="O137" s="51">
        <v>4809</v>
      </c>
      <c r="P137" s="53">
        <v>45191</v>
      </c>
    </row>
    <row r="138" spans="1:16" ht="25.5" x14ac:dyDescent="0.2">
      <c r="A138" s="50">
        <v>137</v>
      </c>
      <c r="B138" s="55" t="s">
        <v>158</v>
      </c>
      <c r="C138" s="36" t="s">
        <v>193</v>
      </c>
      <c r="D138" s="36" t="s">
        <v>195</v>
      </c>
      <c r="E138" s="36" t="s">
        <v>118</v>
      </c>
      <c r="F138" s="37" t="s">
        <v>222</v>
      </c>
      <c r="G138" s="36" t="s">
        <v>332</v>
      </c>
      <c r="H138" s="37">
        <v>50000</v>
      </c>
      <c r="I138" s="51">
        <v>0</v>
      </c>
      <c r="J138" s="52">
        <v>50000</v>
      </c>
      <c r="K138" s="51">
        <v>1435</v>
      </c>
      <c r="L138" s="51">
        <v>1854</v>
      </c>
      <c r="M138" s="52">
        <v>1520</v>
      </c>
      <c r="N138" s="51">
        <v>100</v>
      </c>
      <c r="O138" s="51">
        <v>4909</v>
      </c>
      <c r="P138" s="53">
        <v>45091</v>
      </c>
    </row>
    <row r="139" spans="1:16" ht="25.5" x14ac:dyDescent="0.2">
      <c r="A139" s="50">
        <v>138</v>
      </c>
      <c r="B139" s="55" t="s">
        <v>203</v>
      </c>
      <c r="C139" s="36" t="s">
        <v>193</v>
      </c>
      <c r="D139" s="36" t="s">
        <v>195</v>
      </c>
      <c r="E139" s="36" t="s">
        <v>118</v>
      </c>
      <c r="F139" s="37" t="s">
        <v>222</v>
      </c>
      <c r="G139" s="36" t="s">
        <v>332</v>
      </c>
      <c r="H139" s="37">
        <v>50000</v>
      </c>
      <c r="I139" s="51">
        <v>0</v>
      </c>
      <c r="J139" s="52">
        <v>50000</v>
      </c>
      <c r="K139" s="51">
        <v>1435</v>
      </c>
      <c r="L139" s="51">
        <v>1854</v>
      </c>
      <c r="M139" s="51">
        <v>1520</v>
      </c>
      <c r="N139" s="51">
        <v>100</v>
      </c>
      <c r="O139" s="51">
        <v>4909</v>
      </c>
      <c r="P139" s="53">
        <v>45091</v>
      </c>
    </row>
    <row r="140" spans="1:16" ht="25.5" x14ac:dyDescent="0.2">
      <c r="A140" s="50">
        <v>139</v>
      </c>
      <c r="B140" s="55" t="s">
        <v>204</v>
      </c>
      <c r="C140" s="36" t="s">
        <v>193</v>
      </c>
      <c r="D140" s="36" t="s">
        <v>195</v>
      </c>
      <c r="E140" s="36" t="s">
        <v>118</v>
      </c>
      <c r="F140" s="37" t="s">
        <v>223</v>
      </c>
      <c r="G140" s="36" t="s">
        <v>332</v>
      </c>
      <c r="H140" s="37">
        <v>50000</v>
      </c>
      <c r="I140" s="51">
        <v>0</v>
      </c>
      <c r="J140" s="52">
        <v>50000</v>
      </c>
      <c r="K140" s="51">
        <v>1435</v>
      </c>
      <c r="L140" s="51">
        <v>1854</v>
      </c>
      <c r="M140" s="52">
        <v>1520</v>
      </c>
      <c r="N140" s="51">
        <v>100</v>
      </c>
      <c r="O140" s="51">
        <v>4909</v>
      </c>
      <c r="P140" s="53">
        <v>45091</v>
      </c>
    </row>
    <row r="141" spans="1:16" ht="25.5" x14ac:dyDescent="0.2">
      <c r="A141" s="50">
        <v>140</v>
      </c>
      <c r="B141" s="55" t="s">
        <v>258</v>
      </c>
      <c r="C141" s="36" t="s">
        <v>193</v>
      </c>
      <c r="D141" s="36" t="s">
        <v>195</v>
      </c>
      <c r="E141" s="36" t="s">
        <v>118</v>
      </c>
      <c r="F141" s="37" t="s">
        <v>222</v>
      </c>
      <c r="G141" s="36" t="s">
        <v>332</v>
      </c>
      <c r="H141" s="37">
        <v>50000</v>
      </c>
      <c r="I141" s="51">
        <v>0</v>
      </c>
      <c r="J141" s="52">
        <v>50000</v>
      </c>
      <c r="K141" s="51">
        <v>1435</v>
      </c>
      <c r="L141" s="51">
        <v>1854</v>
      </c>
      <c r="M141" s="52">
        <v>1520</v>
      </c>
      <c r="N141" s="51">
        <v>0</v>
      </c>
      <c r="O141" s="51">
        <v>4809</v>
      </c>
      <c r="P141" s="53">
        <v>45191</v>
      </c>
    </row>
    <row r="142" spans="1:16" ht="24" x14ac:dyDescent="0.2">
      <c r="A142" s="50">
        <v>141</v>
      </c>
      <c r="B142" s="55" t="s">
        <v>259</v>
      </c>
      <c r="C142" s="36" t="s">
        <v>193</v>
      </c>
      <c r="D142" s="36" t="s">
        <v>195</v>
      </c>
      <c r="E142" s="36" t="s">
        <v>118</v>
      </c>
      <c r="F142" s="37" t="s">
        <v>222</v>
      </c>
      <c r="G142" s="36" t="s">
        <v>332</v>
      </c>
      <c r="H142" s="37">
        <v>50000</v>
      </c>
      <c r="I142" s="51">
        <v>0</v>
      </c>
      <c r="J142" s="52">
        <v>50000</v>
      </c>
      <c r="K142" s="51">
        <v>1435</v>
      </c>
      <c r="L142" s="51">
        <v>1651.48</v>
      </c>
      <c r="M142" s="51">
        <v>1520</v>
      </c>
      <c r="N142" s="51">
        <v>1350.12</v>
      </c>
      <c r="O142" s="51">
        <v>5956.5999999999995</v>
      </c>
      <c r="P142" s="53">
        <v>44043.4</v>
      </c>
    </row>
    <row r="143" spans="1:16" ht="25.5" x14ac:dyDescent="0.2">
      <c r="A143" s="50">
        <v>142</v>
      </c>
      <c r="B143" s="55" t="s">
        <v>133</v>
      </c>
      <c r="C143" s="36" t="s">
        <v>174</v>
      </c>
      <c r="D143" s="36" t="s">
        <v>134</v>
      </c>
      <c r="E143" s="36" t="s">
        <v>118</v>
      </c>
      <c r="F143" s="37" t="s">
        <v>222</v>
      </c>
      <c r="G143" s="36" t="s">
        <v>332</v>
      </c>
      <c r="H143" s="37">
        <v>110000</v>
      </c>
      <c r="I143" s="51">
        <v>0</v>
      </c>
      <c r="J143" s="52">
        <v>110000</v>
      </c>
      <c r="K143" s="51">
        <v>3157</v>
      </c>
      <c r="L143" s="51">
        <v>14457.62</v>
      </c>
      <c r="M143" s="52">
        <v>3344</v>
      </c>
      <c r="N143" s="51">
        <v>5100</v>
      </c>
      <c r="O143" s="51">
        <v>26058.620000000003</v>
      </c>
      <c r="P143" s="53">
        <v>83941.38</v>
      </c>
    </row>
    <row r="144" spans="1:16" ht="25.5" x14ac:dyDescent="0.2">
      <c r="A144" s="50">
        <v>143</v>
      </c>
      <c r="B144" s="55" t="s">
        <v>219</v>
      </c>
      <c r="C144" s="36" t="s">
        <v>174</v>
      </c>
      <c r="D144" s="36" t="s">
        <v>220</v>
      </c>
      <c r="E144" s="36" t="s">
        <v>118</v>
      </c>
      <c r="F144" s="37" t="s">
        <v>222</v>
      </c>
      <c r="G144" s="36" t="s">
        <v>332</v>
      </c>
      <c r="H144" s="37">
        <v>65000</v>
      </c>
      <c r="I144" s="51">
        <v>0</v>
      </c>
      <c r="J144" s="52">
        <v>65000</v>
      </c>
      <c r="K144" s="51">
        <v>1865.5</v>
      </c>
      <c r="L144" s="51">
        <v>4427.58</v>
      </c>
      <c r="M144" s="51">
        <v>1976</v>
      </c>
      <c r="N144" s="51">
        <v>100</v>
      </c>
      <c r="O144" s="51">
        <v>8369.08</v>
      </c>
      <c r="P144" s="53">
        <v>56630.92</v>
      </c>
    </row>
    <row r="145" spans="1:16" ht="25.5" x14ac:dyDescent="0.2">
      <c r="A145" s="50">
        <v>144</v>
      </c>
      <c r="B145" s="55" t="s">
        <v>144</v>
      </c>
      <c r="C145" s="36" t="s">
        <v>174</v>
      </c>
      <c r="D145" s="36" t="s">
        <v>250</v>
      </c>
      <c r="E145" s="36" t="s">
        <v>118</v>
      </c>
      <c r="F145" s="37" t="s">
        <v>222</v>
      </c>
      <c r="G145" s="36" t="s">
        <v>332</v>
      </c>
      <c r="H145" s="37">
        <v>65000</v>
      </c>
      <c r="I145" s="51">
        <v>0</v>
      </c>
      <c r="J145" s="52">
        <v>65000</v>
      </c>
      <c r="K145" s="51">
        <v>1865.5</v>
      </c>
      <c r="L145" s="51">
        <v>4427.58</v>
      </c>
      <c r="M145" s="52">
        <v>1976</v>
      </c>
      <c r="N145" s="51">
        <v>2100</v>
      </c>
      <c r="O145" s="51">
        <v>10369.08</v>
      </c>
      <c r="P145" s="53">
        <v>54630.92</v>
      </c>
    </row>
    <row r="146" spans="1:16" ht="25.5" x14ac:dyDescent="0.2">
      <c r="A146" s="50">
        <v>145</v>
      </c>
      <c r="B146" s="55" t="s">
        <v>143</v>
      </c>
      <c r="C146" s="36" t="s">
        <v>174</v>
      </c>
      <c r="D146" s="36" t="s">
        <v>250</v>
      </c>
      <c r="E146" s="36" t="s">
        <v>118</v>
      </c>
      <c r="F146" s="37" t="s">
        <v>222</v>
      </c>
      <c r="G146" s="36" t="s">
        <v>332</v>
      </c>
      <c r="H146" s="37">
        <v>65000</v>
      </c>
      <c r="I146" s="51">
        <v>0</v>
      </c>
      <c r="J146" s="52">
        <v>65000</v>
      </c>
      <c r="K146" s="51">
        <v>1865.5</v>
      </c>
      <c r="L146" s="51">
        <v>4427.58</v>
      </c>
      <c r="M146" s="52">
        <v>1976</v>
      </c>
      <c r="N146" s="51">
        <v>3100</v>
      </c>
      <c r="O146" s="51">
        <v>11369.08</v>
      </c>
      <c r="P146" s="53">
        <v>53630.92</v>
      </c>
    </row>
    <row r="147" spans="1:16" ht="25.5" x14ac:dyDescent="0.2">
      <c r="A147" s="50">
        <v>146</v>
      </c>
      <c r="B147" s="55" t="s">
        <v>132</v>
      </c>
      <c r="C147" s="36" t="s">
        <v>174</v>
      </c>
      <c r="D147" s="36" t="s">
        <v>250</v>
      </c>
      <c r="E147" s="36" t="s">
        <v>118</v>
      </c>
      <c r="F147" s="37" t="s">
        <v>223</v>
      </c>
      <c r="G147" s="36" t="s">
        <v>332</v>
      </c>
      <c r="H147" s="37">
        <v>65000</v>
      </c>
      <c r="I147" s="51">
        <v>0</v>
      </c>
      <c r="J147" s="52">
        <v>65000</v>
      </c>
      <c r="K147" s="51">
        <v>1865.5</v>
      </c>
      <c r="L147" s="51">
        <v>4427.58</v>
      </c>
      <c r="M147" s="51">
        <v>1976</v>
      </c>
      <c r="N147" s="51">
        <v>100</v>
      </c>
      <c r="O147" s="51">
        <v>8369.08</v>
      </c>
      <c r="P147" s="53">
        <v>56630.92</v>
      </c>
    </row>
    <row r="148" spans="1:16" ht="25.5" x14ac:dyDescent="0.2">
      <c r="A148" s="50">
        <v>147</v>
      </c>
      <c r="B148" s="55" t="s">
        <v>251</v>
      </c>
      <c r="C148" s="36" t="s">
        <v>174</v>
      </c>
      <c r="D148" s="36" t="s">
        <v>250</v>
      </c>
      <c r="E148" s="36" t="s">
        <v>118</v>
      </c>
      <c r="F148" s="37" t="s">
        <v>222</v>
      </c>
      <c r="G148" s="36" t="s">
        <v>332</v>
      </c>
      <c r="H148" s="37">
        <v>65000</v>
      </c>
      <c r="I148" s="51">
        <v>0</v>
      </c>
      <c r="J148" s="52">
        <v>65000</v>
      </c>
      <c r="K148" s="51">
        <v>1865.5</v>
      </c>
      <c r="L148" s="51">
        <v>4427.58</v>
      </c>
      <c r="M148" s="52">
        <v>1976</v>
      </c>
      <c r="N148" s="51">
        <v>100</v>
      </c>
      <c r="O148" s="51">
        <v>8369.08</v>
      </c>
      <c r="P148" s="53">
        <v>56630.92</v>
      </c>
    </row>
    <row r="149" spans="1:16" ht="24" x14ac:dyDescent="0.2">
      <c r="A149" s="50">
        <v>148</v>
      </c>
      <c r="B149" s="55" t="s">
        <v>252</v>
      </c>
      <c r="C149" s="36" t="s">
        <v>174</v>
      </c>
      <c r="D149" s="36" t="s">
        <v>250</v>
      </c>
      <c r="E149" s="36" t="s">
        <v>118</v>
      </c>
      <c r="F149" s="37" t="s">
        <v>223</v>
      </c>
      <c r="G149" s="36" t="s">
        <v>332</v>
      </c>
      <c r="H149" s="37">
        <v>65000</v>
      </c>
      <c r="I149" s="51">
        <v>0</v>
      </c>
      <c r="J149" s="52">
        <v>65000</v>
      </c>
      <c r="K149" s="51">
        <v>1865.5</v>
      </c>
      <c r="L149" s="51">
        <v>4427.58</v>
      </c>
      <c r="M149" s="51">
        <v>1976</v>
      </c>
      <c r="N149" s="51">
        <v>100</v>
      </c>
      <c r="O149" s="51">
        <v>8369.08</v>
      </c>
      <c r="P149" s="53">
        <v>56630.92</v>
      </c>
    </row>
    <row r="150" spans="1:16" ht="25.5" x14ac:dyDescent="0.2">
      <c r="A150" s="50">
        <v>149</v>
      </c>
      <c r="B150" s="55" t="s">
        <v>283</v>
      </c>
      <c r="C150" s="36" t="s">
        <v>173</v>
      </c>
      <c r="D150" s="36" t="s">
        <v>284</v>
      </c>
      <c r="E150" s="36" t="s">
        <v>118</v>
      </c>
      <c r="F150" s="37" t="s">
        <v>222</v>
      </c>
      <c r="G150" s="36" t="s">
        <v>332</v>
      </c>
      <c r="H150" s="37">
        <v>45000</v>
      </c>
      <c r="I150" s="51">
        <v>0</v>
      </c>
      <c r="J150" s="52">
        <v>45000</v>
      </c>
      <c r="K150" s="51">
        <v>1291.5</v>
      </c>
      <c r="L150" s="51">
        <v>4428.58</v>
      </c>
      <c r="M150" s="52">
        <v>1368</v>
      </c>
      <c r="N150" s="51">
        <v>101</v>
      </c>
      <c r="O150" s="51">
        <v>7189.08</v>
      </c>
      <c r="P150" s="53">
        <v>37810.92</v>
      </c>
    </row>
    <row r="151" spans="1:16" ht="25.5" x14ac:dyDescent="0.2">
      <c r="A151" s="50">
        <v>150</v>
      </c>
      <c r="B151" s="55" t="s">
        <v>285</v>
      </c>
      <c r="C151" s="36" t="s">
        <v>173</v>
      </c>
      <c r="D151" s="36" t="s">
        <v>284</v>
      </c>
      <c r="E151" s="36" t="s">
        <v>118</v>
      </c>
      <c r="F151" s="37" t="s">
        <v>223</v>
      </c>
      <c r="G151" s="36" t="s">
        <v>332</v>
      </c>
      <c r="H151" s="37">
        <v>45000</v>
      </c>
      <c r="I151" s="51">
        <v>0</v>
      </c>
      <c r="J151" s="52">
        <v>45000</v>
      </c>
      <c r="K151" s="51">
        <v>1291.5</v>
      </c>
      <c r="L151" s="51">
        <v>4429.58</v>
      </c>
      <c r="M151" s="52">
        <v>1368</v>
      </c>
      <c r="N151" s="51">
        <v>102</v>
      </c>
      <c r="O151" s="51">
        <v>7191.08</v>
      </c>
      <c r="P151" s="53">
        <v>37808.92</v>
      </c>
    </row>
    <row r="152" spans="1:16" ht="25.5" x14ac:dyDescent="0.2">
      <c r="A152" s="50">
        <v>151</v>
      </c>
      <c r="B152" s="55" t="s">
        <v>127</v>
      </c>
      <c r="C152" s="36" t="s">
        <v>177</v>
      </c>
      <c r="D152" s="36" t="s">
        <v>160</v>
      </c>
      <c r="E152" s="36" t="s">
        <v>118</v>
      </c>
      <c r="F152" s="37" t="s">
        <v>222</v>
      </c>
      <c r="G152" s="36" t="s">
        <v>333</v>
      </c>
      <c r="H152" s="37">
        <v>150000</v>
      </c>
      <c r="I152" s="51">
        <v>0</v>
      </c>
      <c r="J152" s="52">
        <v>150000</v>
      </c>
      <c r="K152" s="51">
        <v>4305</v>
      </c>
      <c r="L152" s="51">
        <v>23866.62</v>
      </c>
      <c r="M152" s="52">
        <v>4560</v>
      </c>
      <c r="N152" s="51">
        <v>1516</v>
      </c>
      <c r="O152" s="51">
        <v>34247.619999999995</v>
      </c>
      <c r="P152" s="53">
        <v>115752.38</v>
      </c>
    </row>
    <row r="153" spans="1:16" ht="25.5" x14ac:dyDescent="0.2">
      <c r="A153" s="50">
        <v>152</v>
      </c>
      <c r="B153" s="55" t="s">
        <v>108</v>
      </c>
      <c r="C153" s="36" t="s">
        <v>173</v>
      </c>
      <c r="D153" s="36" t="s">
        <v>187</v>
      </c>
      <c r="E153" s="36" t="s">
        <v>48</v>
      </c>
      <c r="F153" s="37" t="s">
        <v>222</v>
      </c>
      <c r="G153" s="36" t="s">
        <v>334</v>
      </c>
      <c r="H153" s="37">
        <v>105000</v>
      </c>
      <c r="I153" s="51">
        <v>0</v>
      </c>
      <c r="J153" s="52">
        <v>105000</v>
      </c>
      <c r="K153" s="51">
        <v>3013.5</v>
      </c>
      <c r="L153" s="51">
        <v>22448.27</v>
      </c>
      <c r="M153" s="52">
        <v>3192</v>
      </c>
      <c r="N153" s="51">
        <v>0</v>
      </c>
      <c r="O153" s="51">
        <v>28653.77</v>
      </c>
      <c r="P153" s="53">
        <v>76346.23</v>
      </c>
    </row>
    <row r="154" spans="1:16" ht="25.5" x14ac:dyDescent="0.2">
      <c r="A154" s="50">
        <v>153</v>
      </c>
      <c r="B154" s="55" t="s">
        <v>149</v>
      </c>
      <c r="C154" s="36" t="s">
        <v>173</v>
      </c>
      <c r="D154" s="36" t="s">
        <v>188</v>
      </c>
      <c r="E154" s="36" t="s">
        <v>48</v>
      </c>
      <c r="F154" s="37" t="s">
        <v>222</v>
      </c>
      <c r="G154" s="36" t="s">
        <v>334</v>
      </c>
      <c r="H154" s="37">
        <v>50000</v>
      </c>
      <c r="I154" s="51">
        <v>0</v>
      </c>
      <c r="J154" s="52">
        <v>50000</v>
      </c>
      <c r="K154" s="51">
        <v>1435</v>
      </c>
      <c r="L154" s="51">
        <v>10116.36</v>
      </c>
      <c r="M154" s="52">
        <v>1520</v>
      </c>
      <c r="N154" s="51">
        <v>0</v>
      </c>
      <c r="O154" s="51">
        <v>13071.36</v>
      </c>
      <c r="P154" s="53">
        <v>36928.639999999999</v>
      </c>
    </row>
    <row r="155" spans="1:16" ht="25.5" x14ac:dyDescent="0.2">
      <c r="A155" s="50">
        <v>154</v>
      </c>
      <c r="B155" s="55" t="s">
        <v>137</v>
      </c>
      <c r="C155" s="36" t="s">
        <v>173</v>
      </c>
      <c r="D155" s="36" t="s">
        <v>105</v>
      </c>
      <c r="E155" s="36" t="s">
        <v>49</v>
      </c>
      <c r="F155" s="37" t="s">
        <v>222</v>
      </c>
      <c r="G155" s="36" t="s">
        <v>334</v>
      </c>
      <c r="H155" s="37">
        <v>10000</v>
      </c>
      <c r="I155" s="51">
        <v>0</v>
      </c>
      <c r="J155" s="52">
        <v>10000</v>
      </c>
      <c r="K155" s="51">
        <v>287</v>
      </c>
      <c r="L155" s="51">
        <v>1148.33</v>
      </c>
      <c r="M155" s="52">
        <v>304</v>
      </c>
      <c r="N155" s="51">
        <v>0</v>
      </c>
      <c r="O155" s="51">
        <v>1739.33</v>
      </c>
      <c r="P155" s="53">
        <v>8260.67</v>
      </c>
    </row>
    <row r="156" spans="1:16" ht="24" x14ac:dyDescent="0.2">
      <c r="A156" s="50">
        <v>155</v>
      </c>
      <c r="B156" s="55" t="s">
        <v>12</v>
      </c>
      <c r="C156" s="36" t="s">
        <v>164</v>
      </c>
      <c r="D156" s="36" t="s">
        <v>238</v>
      </c>
      <c r="E156" s="36" t="s">
        <v>48</v>
      </c>
      <c r="F156" s="37" t="s">
        <v>222</v>
      </c>
      <c r="G156" s="36" t="s">
        <v>334</v>
      </c>
      <c r="H156" s="37">
        <v>30000</v>
      </c>
      <c r="I156" s="51">
        <v>0</v>
      </c>
      <c r="J156" s="52">
        <v>30000</v>
      </c>
      <c r="K156" s="51">
        <v>861</v>
      </c>
      <c r="L156" s="51">
        <v>7056.75</v>
      </c>
      <c r="M156" s="52">
        <v>912</v>
      </c>
      <c r="N156" s="51">
        <v>0</v>
      </c>
      <c r="O156" s="51">
        <v>8829.75</v>
      </c>
      <c r="P156" s="53">
        <v>21170.25</v>
      </c>
    </row>
    <row r="157" spans="1:16" ht="25.5" x14ac:dyDescent="0.2">
      <c r="A157" s="50">
        <v>156</v>
      </c>
      <c r="B157" s="55" t="s">
        <v>85</v>
      </c>
      <c r="C157" s="36" t="s">
        <v>163</v>
      </c>
      <c r="D157" s="36" t="s">
        <v>254</v>
      </c>
      <c r="E157" s="36" t="s">
        <v>49</v>
      </c>
      <c r="F157" s="37" t="s">
        <v>222</v>
      </c>
      <c r="G157" s="36" t="s">
        <v>334</v>
      </c>
      <c r="H157" s="37">
        <v>10000</v>
      </c>
      <c r="I157" s="51">
        <v>0</v>
      </c>
      <c r="J157" s="52">
        <v>10000</v>
      </c>
      <c r="K157" s="51">
        <v>287</v>
      </c>
      <c r="L157" s="51">
        <v>1148.33</v>
      </c>
      <c r="M157" s="52">
        <v>304</v>
      </c>
      <c r="N157" s="51">
        <v>0</v>
      </c>
      <c r="O157" s="51">
        <v>1739.33</v>
      </c>
      <c r="P157" s="53">
        <v>8260.67</v>
      </c>
    </row>
    <row r="158" spans="1:16" ht="25.5" x14ac:dyDescent="0.2">
      <c r="A158" s="50">
        <v>157</v>
      </c>
      <c r="B158" s="55" t="s">
        <v>9</v>
      </c>
      <c r="C158" s="36" t="s">
        <v>177</v>
      </c>
      <c r="D158" s="36" t="s">
        <v>8</v>
      </c>
      <c r="E158" s="36" t="s">
        <v>48</v>
      </c>
      <c r="F158" s="37" t="s">
        <v>222</v>
      </c>
      <c r="G158" s="36" t="s">
        <v>334</v>
      </c>
      <c r="H158" s="37">
        <v>5000</v>
      </c>
      <c r="I158" s="51">
        <v>0</v>
      </c>
      <c r="J158" s="52">
        <v>5000</v>
      </c>
      <c r="K158" s="51">
        <v>143.5</v>
      </c>
      <c r="L158" s="51">
        <v>705.67</v>
      </c>
      <c r="M158" s="52">
        <v>152</v>
      </c>
      <c r="N158" s="51">
        <v>0</v>
      </c>
      <c r="O158" s="51">
        <v>1001.17</v>
      </c>
      <c r="P158" s="53">
        <v>3998.83</v>
      </c>
    </row>
    <row r="159" spans="1:16" ht="25.5" x14ac:dyDescent="0.2">
      <c r="A159" s="50">
        <v>158</v>
      </c>
      <c r="B159" s="55" t="s">
        <v>54</v>
      </c>
      <c r="C159" s="36" t="s">
        <v>177</v>
      </c>
      <c r="D159" s="36" t="s">
        <v>8</v>
      </c>
      <c r="E159" s="36" t="s">
        <v>49</v>
      </c>
      <c r="F159" s="37" t="s">
        <v>222</v>
      </c>
      <c r="G159" s="36" t="s">
        <v>334</v>
      </c>
      <c r="H159" s="37">
        <v>5000</v>
      </c>
      <c r="I159" s="51">
        <v>0</v>
      </c>
      <c r="J159" s="52">
        <v>5000</v>
      </c>
      <c r="K159" s="51">
        <v>143.5</v>
      </c>
      <c r="L159" s="51">
        <v>705.67</v>
      </c>
      <c r="M159" s="52">
        <v>152</v>
      </c>
      <c r="N159" s="51">
        <v>0</v>
      </c>
      <c r="O159" s="51">
        <v>1001.17</v>
      </c>
      <c r="P159" s="53">
        <v>3998.83</v>
      </c>
    </row>
    <row r="160" spans="1:16" ht="25.5" x14ac:dyDescent="0.2">
      <c r="A160" s="50">
        <v>159</v>
      </c>
      <c r="B160" s="55" t="s">
        <v>117</v>
      </c>
      <c r="C160" s="36" t="s">
        <v>177</v>
      </c>
      <c r="D160" s="36" t="s">
        <v>99</v>
      </c>
      <c r="E160" s="36" t="s">
        <v>49</v>
      </c>
      <c r="F160" s="37" t="s">
        <v>223</v>
      </c>
      <c r="G160" s="36" t="s">
        <v>334</v>
      </c>
      <c r="H160" s="37">
        <v>10000</v>
      </c>
      <c r="I160" s="51">
        <v>0</v>
      </c>
      <c r="J160" s="52">
        <v>10000</v>
      </c>
      <c r="K160" s="51">
        <v>287</v>
      </c>
      <c r="L160" s="51">
        <v>1148.33</v>
      </c>
      <c r="M160" s="52">
        <v>304</v>
      </c>
      <c r="N160" s="51">
        <v>0</v>
      </c>
      <c r="O160" s="51">
        <v>1739.33</v>
      </c>
      <c r="P160" s="53">
        <v>8260.67</v>
      </c>
    </row>
    <row r="161" spans="1:16" ht="25.5" x14ac:dyDescent="0.2">
      <c r="A161" s="50">
        <v>160</v>
      </c>
      <c r="B161" s="55" t="s">
        <v>38</v>
      </c>
      <c r="C161" s="36" t="s">
        <v>174</v>
      </c>
      <c r="D161" s="36" t="s">
        <v>256</v>
      </c>
      <c r="E161" s="36" t="s">
        <v>49</v>
      </c>
      <c r="F161" s="37" t="s">
        <v>222</v>
      </c>
      <c r="G161" s="36" t="s">
        <v>334</v>
      </c>
      <c r="H161" s="37">
        <v>40000</v>
      </c>
      <c r="I161" s="51">
        <v>0</v>
      </c>
      <c r="J161" s="52">
        <v>40000</v>
      </c>
      <c r="K161" s="51">
        <v>1148</v>
      </c>
      <c r="L161" s="51">
        <v>9409</v>
      </c>
      <c r="M161" s="52">
        <v>1216</v>
      </c>
      <c r="N161" s="51">
        <v>0</v>
      </c>
      <c r="O161" s="51">
        <v>11773</v>
      </c>
      <c r="P161" s="53">
        <v>28227</v>
      </c>
    </row>
    <row r="162" spans="1:16" ht="25.5" x14ac:dyDescent="0.2">
      <c r="A162" s="56">
        <v>161</v>
      </c>
      <c r="B162" s="57" t="s">
        <v>189</v>
      </c>
      <c r="C162" s="58" t="s">
        <v>174</v>
      </c>
      <c r="D162" s="58" t="s">
        <v>250</v>
      </c>
      <c r="E162" s="58" t="s">
        <v>49</v>
      </c>
      <c r="F162" s="59" t="s">
        <v>222</v>
      </c>
      <c r="G162" s="58" t="s">
        <v>334</v>
      </c>
      <c r="H162" s="59">
        <v>15000</v>
      </c>
      <c r="I162" s="60">
        <v>0</v>
      </c>
      <c r="J162" s="61">
        <v>15000</v>
      </c>
      <c r="K162" s="60">
        <v>430.5</v>
      </c>
      <c r="L162" s="60">
        <v>1854</v>
      </c>
      <c r="M162" s="61">
        <v>456</v>
      </c>
      <c r="N162" s="60">
        <v>0</v>
      </c>
      <c r="O162" s="60">
        <v>2740.5</v>
      </c>
      <c r="P162" s="6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Seguridad Enero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Seguridad Enero 2023'!Área_de_impresión</vt:lpstr>
      <vt:lpstr>'Nomina Temporal Junio '!Área_de_impresión</vt:lpstr>
      <vt:lpstr>BaseDeDatos</vt:lpstr>
      <vt:lpstr>'Nomina Seguridad Enero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2023-02-02T14:51:50Z</cp:lastPrinted>
  <dcterms:created xsi:type="dcterms:W3CDTF">2017-10-11T04:49:31Z</dcterms:created>
  <dcterms:modified xsi:type="dcterms:W3CDTF">2023-03-07T16:22:29Z</dcterms:modified>
</cp:coreProperties>
</file>